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3" i="2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/>
  <c r="I92"/>
  <c r="I84" s="1"/>
  <c r="J92"/>
  <c r="K96"/>
  <c r="M96"/>
  <c r="K100"/>
  <c r="M100"/>
  <c r="K102"/>
  <c r="K92" s="1"/>
  <c r="K103"/>
  <c r="K104"/>
  <c r="M33" i="1" l="1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 l="1"/>
  <c r="I92"/>
  <c r="I84" s="1"/>
  <c r="J92"/>
  <c r="K96"/>
  <c r="M96"/>
  <c r="K100"/>
  <c r="M100"/>
  <c r="K102"/>
  <c r="K92" s="1"/>
  <c r="K103"/>
  <c r="K104"/>
</calcChain>
</file>

<file path=xl/sharedStrings.xml><?xml version="1.0" encoding="utf-8"?>
<sst xmlns="http://schemas.openxmlformats.org/spreadsheetml/2006/main" count="802" uniqueCount="160">
  <si>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</si>
  <si>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</si>
  <si>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</si>
  <si>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</si>
  <si>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</si>
  <si>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</si>
  <si>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</si>
  <si>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</si>
  <si>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</si>
  <si>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</si>
  <si>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</si>
  <si>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</si>
  <si>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</si>
  <si>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</si>
  <si>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</si>
  <si>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</si>
  <si>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</si>
  <si>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</si>
  <si>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</si>
  <si>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</si>
  <si>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</si>
  <si>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</si>
  <si>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</si>
  <si>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</si>
  <si>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</si>
  <si>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</si>
  <si>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</si>
  <si>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</si>
  <si>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</si>
  <si>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</si>
  <si>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</si>
  <si>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</si>
  <si>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</si>
  <si>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</si>
  <si>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</si>
  <si>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</si>
  <si>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</si>
  <si>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</si>
  <si>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</si>
  <si>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</si>
  <si>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</si>
  <si>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</si>
  <si>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</si>
  <si>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</si>
  <si>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</si>
  <si>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</si>
  <si>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</si>
  <si>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</si>
  <si>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</si>
  <si>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</si>
  <si>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</si>
  <si>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</si>
  <si>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</si>
  <si>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</si>
  <si>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</si>
  <si>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</si>
  <si>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</si>
  <si>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</si>
  <si>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</si>
  <si>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</si>
  <si>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</si>
  <si>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апреля 2023 г.</t>
  </si>
  <si>
    <t>904</t>
  </si>
  <si>
    <t>01.04.2023</t>
  </si>
  <si>
    <t>КВАРТАЛ</t>
  </si>
  <si>
    <t>3</t>
  </si>
  <si>
    <t>14650416</t>
  </si>
  <si>
    <t>Уменьшение прочих остатков денежных средств бюджетов сельских поселений</t>
  </si>
  <si>
    <t>01050201100000610</t>
  </si>
  <si>
    <t>000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</si>
  <si>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</si>
  <si>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</si>
  <si>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</si>
  <si>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0104</t>
  </si>
  <si>
    <t>0150100190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</si>
  <si>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</si>
  <si>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</si>
  <si>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</si>
  <si>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</si>
  <si>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</si>
  <si>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</si>
  <si>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</si>
  <si>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</si>
  <si>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</si>
  <si>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851</t>
  </si>
  <si>
    <t>Уплата налога на имущество организаций и земельного налога</t>
  </si>
  <si>
    <t>0150100220</t>
  </si>
  <si>
    <t>Фонд оплаты труда учреждений</t>
  </si>
  <si>
    <t>0113</t>
  </si>
  <si>
    <t>0150100590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</si>
  <si>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</si>
  <si>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</si>
  <si>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</si>
  <si>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</si>
  <si>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</si>
  <si>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9990020020</t>
  </si>
  <si>
    <t>0203</t>
  </si>
  <si>
    <t>9990051180</t>
  </si>
  <si>
    <t>0310</t>
  </si>
  <si>
    <t>0170280390</t>
  </si>
  <si>
    <t>0314</t>
  </si>
  <si>
    <t>0160120380</t>
  </si>
  <si>
    <t>0170129990</t>
  </si>
  <si>
    <t>Иные выплаты государственных (муниципальных) органов привлекаемым лицам</t>
  </si>
  <si>
    <t>0170170520</t>
  </si>
  <si>
    <t>123</t>
  </si>
  <si>
    <t>01701S0520</t>
  </si>
  <si>
    <t>0405</t>
  </si>
  <si>
    <t>9990073880</t>
  </si>
  <si>
    <t>0409</t>
  </si>
  <si>
    <t>0140180570</t>
  </si>
  <si>
    <t>0412</t>
  </si>
  <si>
    <t>0150420470</t>
  </si>
  <si>
    <t>9990020460</t>
  </si>
  <si>
    <t>0503</t>
  </si>
  <si>
    <t>0110229990</t>
  </si>
  <si>
    <t>01102S0303</t>
  </si>
  <si>
    <t>Иные межбюджетные трансферты</t>
  </si>
  <si>
    <t>0110381340</t>
  </si>
  <si>
    <t>540</t>
  </si>
  <si>
    <t>0705</t>
  </si>
  <si>
    <t>0150121010</t>
  </si>
  <si>
    <t>0801</t>
  </si>
  <si>
    <t>0120181690</t>
  </si>
  <si>
    <t>0120282220</t>
  </si>
  <si>
    <t>0804</t>
  </si>
  <si>
    <t>0120100590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</si>
  <si>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</si>
  <si>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</si>
  <si>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</si>
  <si>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</si>
  <si>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</si>
  <si>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</si>
  <si>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</si>
  <si>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</si>
  <si>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</si>
  <si>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</si>
  <si>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</si>
  <si>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</si>
  <si>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</si>
  <si>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</si>
  <si>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</si>
  <si>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</si>
  <si>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</si>
  <si>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</si>
  <si>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</si>
  <si>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</si>
  <si>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</si>
  <si>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20229999100000150</t>
  </si>
  <si>
    <t>Прочие субсидии бюджетам сельских поселений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</si>
  <si>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</si>
  <si>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</si>
  <si>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</si>
  <si>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</si>
  <si>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</si>
  <si>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</si>
  <si>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20249999100000150</t>
  </si>
  <si>
    <t>Прочие межбюджетные трансферты, передаваемые бюджетам сельских поселений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</si>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</sst>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22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45017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63</v>
      </c>
      <c r="M5" s="20"/>
    </row>
    <row r="6" spans="2:14">
      <c r="B6" s="22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5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185" t="s">
        <v>41</v>
      </c>
      <c r="E12" s="186"/>
      <c r="F12" s="186"/>
      <c r="G12" s="187"/>
      <c r="H12" s="197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188"/>
      <c r="E13" s="189"/>
      <c r="F13" s="189"/>
      <c r="G13" s="190"/>
      <c r="H13" s="198"/>
      <c r="I13" s="208"/>
      <c r="J13" s="208"/>
      <c r="K13" s="210"/>
      <c r="L13" s="40"/>
    </row>
    <row r="14" spans="2:14">
      <c r="B14" s="209"/>
      <c r="C14" s="208"/>
      <c r="D14" s="191"/>
      <c r="E14" s="192"/>
      <c r="F14" s="192"/>
      <c r="G14" s="193"/>
      <c r="H14" s="199"/>
      <c r="I14" s="208"/>
      <c r="J14" s="208"/>
      <c r="K14" s="210"/>
      <c r="L14" s="40"/>
    </row>
    <row r="15" spans="2:14" ht="13.5" thickBot="1">
      <c r="B15" s="41">
        <v>1</v>
      </c>
      <c r="C15" s="42">
        <v>2</v>
      </c>
      <c r="D15" s="173">
        <v>3</v>
      </c>
      <c r="E15" s="174"/>
      <c r="F15" s="174"/>
      <c r="G15" s="175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8"/>
      <c r="H16" s="49"/>
      <c r="I16" s="50">
        <v>8688900</v>
      </c>
      <c r="J16" s="50">
        <v>2406700.09</v>
      </c>
      <c r="K16" s="51">
        <v>6286079.1699999999</v>
      </c>
    </row>
    <row r="17" spans="2:21">
      <c r="B17" s="52" t="s">
        <v>4</v>
      </c>
      <c r="C17" s="53"/>
      <c r="D17" s="179"/>
      <c r="E17" s="180"/>
      <c r="F17" s="180"/>
      <c r="G17" s="181"/>
      <c r="H17" s="54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64" t="s">
        <v>129</v>
      </c>
      <c r="F18" s="165"/>
      <c r="G18" s="166"/>
      <c r="H18" s="13"/>
      <c r="I18" s="2">
        <v>46000</v>
      </c>
      <c r="J18" s="3">
        <v>14446.78</v>
      </c>
      <c r="K18" s="59">
        <f t="shared" ref="K18:K33" si="0">IF(IF(I18="",0,I18)=0,0,(IF(I18&gt;0,IF(J18&gt;I18,0,I18-J18),IF(J18&gt;I18,I18-J18,0))))</f>
        <v>31553.22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64" t="s">
        <v>131</v>
      </c>
      <c r="F19" s="165"/>
      <c r="G19" s="166"/>
      <c r="H19" s="13"/>
      <c r="I19" s="2">
        <v>0</v>
      </c>
      <c r="J19" s="3">
        <v>-92.79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64" t="s">
        <v>133</v>
      </c>
      <c r="F20" s="165"/>
      <c r="G20" s="166"/>
      <c r="H20" s="13"/>
      <c r="I20" s="2">
        <v>471000</v>
      </c>
      <c r="J20" s="3">
        <v>474651.77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64" t="s">
        <v>135</v>
      </c>
      <c r="F21" s="165"/>
      <c r="G21" s="166"/>
      <c r="H21" s="13"/>
      <c r="I21" s="2">
        <v>288000</v>
      </c>
      <c r="J21" s="3">
        <v>23614.63</v>
      </c>
      <c r="K21" s="59">
        <f t="shared" si="0"/>
        <v>264385.37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64" t="s">
        <v>137</v>
      </c>
      <c r="F22" s="165"/>
      <c r="G22" s="166"/>
      <c r="H22" s="13"/>
      <c r="I22" s="2">
        <v>124000</v>
      </c>
      <c r="J22" s="3">
        <v>72171</v>
      </c>
      <c r="K22" s="59">
        <f t="shared" si="0"/>
        <v>51829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64" t="s">
        <v>139</v>
      </c>
      <c r="F23" s="165"/>
      <c r="G23" s="166"/>
      <c r="H23" s="13"/>
      <c r="I23" s="2">
        <v>829000</v>
      </c>
      <c r="J23" s="3">
        <v>-5386.13</v>
      </c>
      <c r="K23" s="59">
        <f t="shared" si="0"/>
        <v>834386.13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64" t="s">
        <v>141</v>
      </c>
      <c r="F24" s="165"/>
      <c r="G24" s="166"/>
      <c r="H24" s="13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64" t="s">
        <v>143</v>
      </c>
      <c r="F25" s="165"/>
      <c r="G25" s="166"/>
      <c r="H25" s="13"/>
      <c r="I25" s="2">
        <v>227000</v>
      </c>
      <c r="J25" s="3">
        <v>12080</v>
      </c>
      <c r="K25" s="59">
        <f t="shared" si="0"/>
        <v>214920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64" t="s">
        <v>145</v>
      </c>
      <c r="F26" s="165"/>
      <c r="G26" s="166"/>
      <c r="H26" s="13"/>
      <c r="I26" s="2">
        <v>62000</v>
      </c>
      <c r="J26" s="3">
        <v>11748</v>
      </c>
      <c r="K26" s="59">
        <f t="shared" si="0"/>
        <v>50252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64" t="s">
        <v>147</v>
      </c>
      <c r="F27" s="165"/>
      <c r="G27" s="166"/>
      <c r="H27" s="13"/>
      <c r="I27" s="2">
        <v>4234000</v>
      </c>
      <c r="J27" s="3">
        <v>1506000</v>
      </c>
      <c r="K27" s="59">
        <f t="shared" si="0"/>
        <v>2728000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64" t="s">
        <v>148</v>
      </c>
      <c r="F28" s="165"/>
      <c r="G28" s="166"/>
      <c r="H28" s="13"/>
      <c r="I28" s="2">
        <v>1879500</v>
      </c>
      <c r="J28" s="3">
        <v>132000</v>
      </c>
      <c r="K28" s="59">
        <f t="shared" si="0"/>
        <v>1747500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64" t="s">
        <v>150</v>
      </c>
      <c r="F29" s="165"/>
      <c r="G29" s="166"/>
      <c r="H29" s="13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64" t="s">
        <v>153</v>
      </c>
      <c r="F30" s="165"/>
      <c r="G30" s="166"/>
      <c r="H30" s="13"/>
      <c r="I30" s="2">
        <v>115600</v>
      </c>
      <c r="J30" s="3">
        <v>19146.55</v>
      </c>
      <c r="K30" s="59">
        <f t="shared" si="0"/>
        <v>96453.45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64" t="s">
        <v>155</v>
      </c>
      <c r="F31" s="165"/>
      <c r="G31" s="166"/>
      <c r="H31" s="13"/>
      <c r="I31" s="2">
        <v>395000</v>
      </c>
      <c r="J31" s="3">
        <v>146000</v>
      </c>
      <c r="K31" s="59">
        <f t="shared" si="0"/>
        <v>249000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64" t="s">
        <v>156</v>
      </c>
      <c r="F32" s="165"/>
      <c r="G32" s="166"/>
      <c r="H32" s="13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64" t="s">
        <v>158</v>
      </c>
      <c r="F33" s="165"/>
      <c r="G33" s="166"/>
      <c r="H33" s="13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200"/>
      <c r="F34" s="200"/>
      <c r="G34" s="200"/>
      <c r="H34" s="201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211" t="s">
        <v>24</v>
      </c>
      <c r="C36" s="211"/>
      <c r="D36" s="211"/>
      <c r="E36" s="211"/>
      <c r="F36" s="211"/>
      <c r="G36" s="211"/>
      <c r="H36" s="211"/>
      <c r="I36" s="211"/>
      <c r="J36" s="211"/>
      <c r="K36" s="211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209" t="s">
        <v>39</v>
      </c>
      <c r="C38" s="208" t="s">
        <v>40</v>
      </c>
      <c r="D38" s="185" t="s">
        <v>44</v>
      </c>
      <c r="E38" s="186"/>
      <c r="F38" s="186"/>
      <c r="G38" s="187"/>
      <c r="H38" s="197"/>
      <c r="I38" s="208" t="s">
        <v>42</v>
      </c>
      <c r="J38" s="208" t="s">
        <v>23</v>
      </c>
      <c r="K38" s="210" t="s">
        <v>43</v>
      </c>
      <c r="L38" s="40"/>
    </row>
    <row r="39" spans="2:21">
      <c r="B39" s="209"/>
      <c r="C39" s="208"/>
      <c r="D39" s="188"/>
      <c r="E39" s="189"/>
      <c r="F39" s="189"/>
      <c r="G39" s="190"/>
      <c r="H39" s="198"/>
      <c r="I39" s="208"/>
      <c r="J39" s="208"/>
      <c r="K39" s="210"/>
      <c r="L39" s="40"/>
    </row>
    <row r="40" spans="2:21">
      <c r="B40" s="209"/>
      <c r="C40" s="208"/>
      <c r="D40" s="191"/>
      <c r="E40" s="192"/>
      <c r="F40" s="192"/>
      <c r="G40" s="193"/>
      <c r="H40" s="199"/>
      <c r="I40" s="208"/>
      <c r="J40" s="208"/>
      <c r="K40" s="210"/>
      <c r="L40" s="40"/>
    </row>
    <row r="41" spans="2:21" ht="13.5" thickBot="1">
      <c r="B41" s="41">
        <v>1</v>
      </c>
      <c r="C41" s="78">
        <v>2</v>
      </c>
      <c r="D41" s="173">
        <v>3</v>
      </c>
      <c r="E41" s="174"/>
      <c r="F41" s="174"/>
      <c r="G41" s="175"/>
      <c r="H41" s="43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176" t="s">
        <v>17</v>
      </c>
      <c r="E42" s="177"/>
      <c r="F42" s="177"/>
      <c r="G42" s="178"/>
      <c r="H42" s="49"/>
      <c r="I42" s="81">
        <v>8853900</v>
      </c>
      <c r="J42" s="81">
        <v>1498929.09</v>
      </c>
      <c r="K42" s="51">
        <v>7354970.9100000001</v>
      </c>
    </row>
    <row r="43" spans="2:21" ht="12.75" customHeight="1">
      <c r="B43" s="52" t="s">
        <v>4</v>
      </c>
      <c r="C43" s="53"/>
      <c r="D43" s="179"/>
      <c r="E43" s="180"/>
      <c r="F43" s="180"/>
      <c r="G43" s="181"/>
      <c r="H43" s="54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8" t="s">
        <v>75</v>
      </c>
      <c r="H44" s="14"/>
      <c r="I44" s="10">
        <v>732000</v>
      </c>
      <c r="J44" s="11">
        <v>126377.68</v>
      </c>
      <c r="K44" s="86">
        <f t="shared" ref="K44:K81" si="2">IF(IF(I44="",0,I44)=0,0,(IF(I44&gt;0,IF(J44&gt;I44,0,I44-J44),IF(J44&gt;I44,I44-J44,0))))</f>
        <v>605622.31999999995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8" t="s">
        <v>77</v>
      </c>
      <c r="H45" s="14"/>
      <c r="I45" s="10">
        <v>222000</v>
      </c>
      <c r="J45" s="11">
        <v>30901.58</v>
      </c>
      <c r="K45" s="86">
        <f t="shared" si="2"/>
        <v>191098.42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8" t="s">
        <v>79</v>
      </c>
      <c r="H46" s="14"/>
      <c r="I46" s="10">
        <v>44000</v>
      </c>
      <c r="J46" s="11">
        <v>4049.8</v>
      </c>
      <c r="K46" s="86">
        <f t="shared" si="2"/>
        <v>39950.199999999997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8" t="s">
        <v>81</v>
      </c>
      <c r="H47" s="14"/>
      <c r="I47" s="10">
        <v>220000</v>
      </c>
      <c r="J47" s="11">
        <v>27153.599999999999</v>
      </c>
      <c r="K47" s="86">
        <f t="shared" si="2"/>
        <v>192846.4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8" t="s">
        <v>83</v>
      </c>
      <c r="H48" s="14"/>
      <c r="I48" s="10">
        <v>106000</v>
      </c>
      <c r="J48" s="11">
        <v>42062.62</v>
      </c>
      <c r="K48" s="86">
        <f t="shared" si="2"/>
        <v>63937.38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8" t="s">
        <v>84</v>
      </c>
      <c r="H49" s="14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8" t="s">
        <v>75</v>
      </c>
      <c r="H50" s="14"/>
      <c r="I50" s="10">
        <v>589000</v>
      </c>
      <c r="J50" s="11">
        <v>109757.37</v>
      </c>
      <c r="K50" s="86">
        <f t="shared" si="2"/>
        <v>479242.63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8" t="s">
        <v>77</v>
      </c>
      <c r="H51" s="14"/>
      <c r="I51" s="10">
        <v>178000</v>
      </c>
      <c r="J51" s="11">
        <v>29826.93</v>
      </c>
      <c r="K51" s="86">
        <f t="shared" si="2"/>
        <v>148173.07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8" t="s">
        <v>90</v>
      </c>
      <c r="H52" s="14"/>
      <c r="I52" s="10">
        <v>905000</v>
      </c>
      <c r="J52" s="11">
        <v>192518.98</v>
      </c>
      <c r="K52" s="86">
        <f t="shared" si="2"/>
        <v>712481.02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8" t="s">
        <v>92</v>
      </c>
      <c r="H53" s="14"/>
      <c r="I53" s="10">
        <v>273000</v>
      </c>
      <c r="J53" s="11">
        <v>46611.98</v>
      </c>
      <c r="K53" s="86">
        <f t="shared" si="2"/>
        <v>226388.02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8" t="s">
        <v>79</v>
      </c>
      <c r="H54" s="14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81</v>
      </c>
      <c r="H55" s="14"/>
      <c r="I55" s="10">
        <v>271000</v>
      </c>
      <c r="J55" s="11">
        <v>54737.99</v>
      </c>
      <c r="K55" s="86">
        <f t="shared" si="2"/>
        <v>216262.01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8" t="s">
        <v>94</v>
      </c>
      <c r="H56" s="14"/>
      <c r="I56" s="10">
        <v>4000</v>
      </c>
      <c r="J56" s="11">
        <v>0</v>
      </c>
      <c r="K56" s="86">
        <f t="shared" si="2"/>
        <v>4000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8" t="s">
        <v>81</v>
      </c>
      <c r="H57" s="14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8" t="s">
        <v>75</v>
      </c>
      <c r="H58" s="14"/>
      <c r="I58" s="10">
        <v>77400</v>
      </c>
      <c r="J58" s="11">
        <v>15372.17</v>
      </c>
      <c r="K58" s="86">
        <f t="shared" si="2"/>
        <v>62027.83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8" t="s">
        <v>77</v>
      </c>
      <c r="H59" s="14"/>
      <c r="I59" s="10">
        <v>23300</v>
      </c>
      <c r="J59" s="11">
        <v>3774.38</v>
      </c>
      <c r="K59" s="86">
        <f t="shared" si="2"/>
        <v>19525.62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79</v>
      </c>
      <c r="H60" s="14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8" t="s">
        <v>81</v>
      </c>
      <c r="H61" s="14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8" t="s">
        <v>81</v>
      </c>
      <c r="H62" s="14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8" t="s">
        <v>81</v>
      </c>
      <c r="H63" s="14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8" t="s">
        <v>81</v>
      </c>
      <c r="H64" s="14"/>
      <c r="I64" s="10">
        <v>379200</v>
      </c>
      <c r="J64" s="11">
        <v>55680</v>
      </c>
      <c r="K64" s="86">
        <f t="shared" si="2"/>
        <v>323520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8" t="s">
        <v>105</v>
      </c>
      <c r="H65" s="14"/>
      <c r="I65" s="10">
        <v>727800</v>
      </c>
      <c r="J65" s="11">
        <v>132000</v>
      </c>
      <c r="K65" s="86">
        <f t="shared" si="2"/>
        <v>595800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8" t="s">
        <v>81</v>
      </c>
      <c r="H66" s="14"/>
      <c r="I66" s="10">
        <v>6000</v>
      </c>
      <c r="J66" s="11">
        <v>0</v>
      </c>
      <c r="K66" s="86">
        <f t="shared" si="2"/>
        <v>6000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8" t="s">
        <v>105</v>
      </c>
      <c r="H67" s="14"/>
      <c r="I67" s="10">
        <v>727800</v>
      </c>
      <c r="J67" s="11">
        <v>132000</v>
      </c>
      <c r="K67" s="86">
        <f t="shared" si="2"/>
        <v>595800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8" t="s">
        <v>81</v>
      </c>
      <c r="H68" s="14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8" t="s">
        <v>81</v>
      </c>
      <c r="H69" s="14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8" t="s">
        <v>81</v>
      </c>
      <c r="H70" s="14"/>
      <c r="I70" s="10">
        <v>395000</v>
      </c>
      <c r="J70" s="11">
        <v>145463.39000000001</v>
      </c>
      <c r="K70" s="86">
        <f t="shared" si="2"/>
        <v>249536.61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8" t="s">
        <v>81</v>
      </c>
      <c r="H71" s="14"/>
      <c r="I71" s="10">
        <v>400000</v>
      </c>
      <c r="J71" s="11">
        <v>0</v>
      </c>
      <c r="K71" s="86">
        <f t="shared" si="2"/>
        <v>400000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8" t="s">
        <v>81</v>
      </c>
      <c r="H72" s="14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8" t="s">
        <v>81</v>
      </c>
      <c r="H73" s="14"/>
      <c r="I73" s="10">
        <v>364000</v>
      </c>
      <c r="J73" s="11">
        <v>50324.04</v>
      </c>
      <c r="K73" s="86">
        <f t="shared" si="2"/>
        <v>313675.96000000002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8" t="s">
        <v>84</v>
      </c>
      <c r="H74" s="14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8" t="s">
        <v>81</v>
      </c>
      <c r="H75" s="14"/>
      <c r="I75" s="10">
        <v>1145700</v>
      </c>
      <c r="J75" s="11">
        <v>0</v>
      </c>
      <c r="K75" s="86">
        <f t="shared" si="2"/>
        <v>1145700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117</v>
      </c>
      <c r="C76" s="85" t="s">
        <v>7</v>
      </c>
      <c r="D76" s="6" t="s">
        <v>62</v>
      </c>
      <c r="E76" s="7" t="s">
        <v>114</v>
      </c>
      <c r="F76" s="7" t="s">
        <v>118</v>
      </c>
      <c r="G76" s="8" t="s">
        <v>119</v>
      </c>
      <c r="H76" s="14"/>
      <c r="I76" s="10">
        <v>363000</v>
      </c>
      <c r="J76" s="11">
        <v>130000</v>
      </c>
      <c r="K76" s="86">
        <f t="shared" si="2"/>
        <v>233000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120</v>
      </c>
      <c r="F77" s="7" t="s">
        <v>121</v>
      </c>
      <c r="G77" s="8" t="s">
        <v>81</v>
      </c>
      <c r="H77" s="14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117</v>
      </c>
      <c r="C78" s="85" t="s">
        <v>7</v>
      </c>
      <c r="D78" s="6" t="s">
        <v>62</v>
      </c>
      <c r="E78" s="7" t="s">
        <v>122</v>
      </c>
      <c r="F78" s="7" t="s">
        <v>123</v>
      </c>
      <c r="G78" s="8" t="s">
        <v>119</v>
      </c>
      <c r="H78" s="14"/>
      <c r="I78" s="10">
        <v>324000</v>
      </c>
      <c r="J78" s="11">
        <v>69845</v>
      </c>
      <c r="K78" s="86">
        <f t="shared" si="2"/>
        <v>254155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117</v>
      </c>
      <c r="C79" s="85" t="s">
        <v>7</v>
      </c>
      <c r="D79" s="6" t="s">
        <v>62</v>
      </c>
      <c r="E79" s="7" t="s">
        <v>122</v>
      </c>
      <c r="F79" s="7" t="s">
        <v>124</v>
      </c>
      <c r="G79" s="8" t="s">
        <v>119</v>
      </c>
      <c r="H79" s="14"/>
      <c r="I79" s="10">
        <v>22000</v>
      </c>
      <c r="J79" s="11">
        <v>3798.06</v>
      </c>
      <c r="K79" s="86">
        <f t="shared" si="2"/>
        <v>18201.939999999999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125</v>
      </c>
      <c r="F80" s="7" t="s">
        <v>126</v>
      </c>
      <c r="G80" s="8" t="s">
        <v>81</v>
      </c>
      <c r="H80" s="14"/>
      <c r="I80" s="10">
        <v>86000</v>
      </c>
      <c r="J80" s="11">
        <v>13741.87</v>
      </c>
      <c r="K80" s="86">
        <f t="shared" si="2"/>
        <v>72258.13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125</v>
      </c>
      <c r="F81" s="7" t="s">
        <v>126</v>
      </c>
      <c r="G81" s="8" t="s">
        <v>83</v>
      </c>
      <c r="H81" s="14"/>
      <c r="I81" s="10">
        <v>135000</v>
      </c>
      <c r="J81" s="11">
        <v>74531.649999999994</v>
      </c>
      <c r="K81" s="86">
        <f t="shared" si="2"/>
        <v>60468.35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67"/>
      <c r="F82" s="67"/>
      <c r="G82" s="67"/>
      <c r="H82" s="68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182" t="s">
        <v>17</v>
      </c>
      <c r="E84" s="183"/>
      <c r="F84" s="183"/>
      <c r="G84" s="184"/>
      <c r="H84" s="95"/>
      <c r="I84" s="96">
        <f>0-I92</f>
        <v>-165000</v>
      </c>
      <c r="J84" s="96">
        <f>J16-J42</f>
        <v>907771</v>
      </c>
      <c r="K84" s="97" t="s">
        <v>17</v>
      </c>
    </row>
    <row r="85" spans="2:21">
      <c r="B85" s="90"/>
      <c r="C85" s="98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211" t="s">
        <v>32</v>
      </c>
      <c r="C86" s="211"/>
      <c r="D86" s="211"/>
      <c r="E86" s="211"/>
      <c r="F86" s="211"/>
      <c r="G86" s="211"/>
      <c r="H86" s="211"/>
      <c r="I86" s="211"/>
      <c r="J86" s="211"/>
      <c r="K86" s="211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209" t="s">
        <v>39</v>
      </c>
      <c r="C88" s="208" t="s">
        <v>40</v>
      </c>
      <c r="D88" s="185" t="s">
        <v>45</v>
      </c>
      <c r="E88" s="186"/>
      <c r="F88" s="186"/>
      <c r="G88" s="187"/>
      <c r="H88" s="197"/>
      <c r="I88" s="208" t="s">
        <v>42</v>
      </c>
      <c r="J88" s="208" t="s">
        <v>23</v>
      </c>
      <c r="K88" s="210" t="s">
        <v>43</v>
      </c>
      <c r="L88" s="40"/>
    </row>
    <row r="89" spans="2:21" ht="17.100000000000001" customHeight="1">
      <c r="B89" s="209"/>
      <c r="C89" s="208"/>
      <c r="D89" s="188"/>
      <c r="E89" s="189"/>
      <c r="F89" s="189"/>
      <c r="G89" s="190"/>
      <c r="H89" s="198"/>
      <c r="I89" s="208"/>
      <c r="J89" s="208"/>
      <c r="K89" s="210"/>
      <c r="L89" s="40"/>
    </row>
    <row r="90" spans="2:21" ht="17.100000000000001" customHeight="1">
      <c r="B90" s="209"/>
      <c r="C90" s="208"/>
      <c r="D90" s="191"/>
      <c r="E90" s="192"/>
      <c r="F90" s="192"/>
      <c r="G90" s="193"/>
      <c r="H90" s="199"/>
      <c r="I90" s="208"/>
      <c r="J90" s="208"/>
      <c r="K90" s="210"/>
      <c r="L90" s="40"/>
    </row>
    <row r="91" spans="2:21" ht="13.5" thickBot="1">
      <c r="B91" s="41">
        <v>1</v>
      </c>
      <c r="C91" s="78">
        <v>2</v>
      </c>
      <c r="D91" s="173">
        <v>3</v>
      </c>
      <c r="E91" s="174"/>
      <c r="F91" s="174"/>
      <c r="G91" s="175"/>
      <c r="H91" s="43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176" t="s">
        <v>17</v>
      </c>
      <c r="E92" s="177"/>
      <c r="F92" s="177"/>
      <c r="G92" s="178"/>
      <c r="H92" s="49"/>
      <c r="I92" s="103">
        <f>I94+I98+I102</f>
        <v>165000</v>
      </c>
      <c r="J92" s="103">
        <f>J94+J98+J102</f>
        <v>-907771</v>
      </c>
      <c r="K92" s="104">
        <f>K94+K98+K102</f>
        <v>1072771</v>
      </c>
    </row>
    <row r="93" spans="2:21" ht="12.75" customHeight="1">
      <c r="B93" s="105" t="s">
        <v>11</v>
      </c>
      <c r="C93" s="106"/>
      <c r="D93" s="202"/>
      <c r="E93" s="203"/>
      <c r="F93" s="203"/>
      <c r="G93" s="204"/>
      <c r="H93" s="107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05" t="s">
        <v>17</v>
      </c>
      <c r="E94" s="206"/>
      <c r="F94" s="206"/>
      <c r="G94" s="207"/>
      <c r="H94" s="112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167"/>
      <c r="E95" s="168"/>
      <c r="F95" s="168"/>
      <c r="G95" s="169"/>
      <c r="H95" s="114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94"/>
      <c r="F96" s="195"/>
      <c r="G96" s="196"/>
      <c r="H96" s="149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161"/>
      <c r="F97" s="162"/>
      <c r="G97" s="162"/>
      <c r="H97" s="163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170" t="s">
        <v>17</v>
      </c>
      <c r="E98" s="171"/>
      <c r="F98" s="171"/>
      <c r="G98" s="172"/>
      <c r="H98" s="114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167"/>
      <c r="E99" s="168"/>
      <c r="F99" s="168"/>
      <c r="G99" s="169"/>
      <c r="H99" s="114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94"/>
      <c r="F100" s="195"/>
      <c r="G100" s="196"/>
      <c r="H100" s="149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161"/>
      <c r="F101" s="162"/>
      <c r="G101" s="162"/>
      <c r="H101" s="163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221" t="s">
        <v>53</v>
      </c>
      <c r="E102" s="222"/>
      <c r="F102" s="222"/>
      <c r="G102" s="223"/>
      <c r="H102" s="125"/>
      <c r="I102" s="50">
        <v>165000</v>
      </c>
      <c r="J102" s="50">
        <v>-907771</v>
      </c>
      <c r="K102" s="12">
        <f>IF(IF(I102="",0,I102)=0,0,(IF(I102&gt;0,IF(J102&gt;I102,0,I102-J102),IF(J102&gt;I102,I102-J102,0))))</f>
        <v>1072771</v>
      </c>
    </row>
    <row r="103" spans="2:21" ht="22.5">
      <c r="B103" s="105" t="s">
        <v>54</v>
      </c>
      <c r="C103" s="53" t="s">
        <v>9</v>
      </c>
      <c r="D103" s="221" t="s">
        <v>55</v>
      </c>
      <c r="E103" s="222"/>
      <c r="F103" s="222"/>
      <c r="G103" s="223"/>
      <c r="H103" s="125"/>
      <c r="I103" s="50">
        <v>165000</v>
      </c>
      <c r="J103" s="50">
        <v>-907771</v>
      </c>
      <c r="K103" s="12">
        <f>IF(IF(I103="",0,I103)=0,0,(IF(I103&gt;0,IF(J103&gt;I103,0,I103-J103),IF(J103&gt;I103,I103-J103,0))))</f>
        <v>1072771</v>
      </c>
    </row>
    <row r="104" spans="2:21" ht="35.25" customHeight="1">
      <c r="B104" s="105" t="s">
        <v>57</v>
      </c>
      <c r="C104" s="53" t="s">
        <v>9</v>
      </c>
      <c r="D104" s="221" t="s">
        <v>56</v>
      </c>
      <c r="E104" s="222"/>
      <c r="F104" s="222"/>
      <c r="G104" s="223"/>
      <c r="H104" s="125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224" t="s">
        <v>70</v>
      </c>
      <c r="F105" s="225"/>
      <c r="G105" s="226"/>
      <c r="H105" s="15"/>
      <c r="I105" s="1">
        <v>-8688900</v>
      </c>
      <c r="J105" s="1">
        <v>-2479705.4900000002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224" t="s">
        <v>68</v>
      </c>
      <c r="F106" s="225"/>
      <c r="G106" s="226"/>
      <c r="H106" s="15"/>
      <c r="I106" s="4">
        <v>8853900</v>
      </c>
      <c r="J106" s="4">
        <v>1571934.49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200"/>
      <c r="F107" s="200"/>
      <c r="G107" s="200"/>
      <c r="H107" s="227"/>
      <c r="I107" s="133"/>
      <c r="J107" s="133"/>
      <c r="K107" s="134"/>
      <c r="L107" s="19"/>
    </row>
    <row r="108" spans="2:21">
      <c r="B108" s="90"/>
      <c r="C108" s="98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219"/>
      <c r="D109" s="219"/>
      <c r="E109" s="219"/>
      <c r="F109" s="98"/>
      <c r="G109" s="98"/>
      <c r="H109" s="27"/>
      <c r="I109" s="137" t="s">
        <v>50</v>
      </c>
      <c r="J109" s="138"/>
      <c r="K109" s="141"/>
      <c r="L109" s="135"/>
      <c r="M109" s="135"/>
    </row>
    <row r="110" spans="2:21">
      <c r="B110" s="22" t="s">
        <v>46</v>
      </c>
      <c r="C110" s="218" t="s">
        <v>47</v>
      </c>
      <c r="D110" s="218"/>
      <c r="E110" s="218"/>
      <c r="F110" s="98"/>
      <c r="G110" s="98"/>
      <c r="H110" s="27"/>
      <c r="I110" s="27"/>
      <c r="J110" s="139" t="s">
        <v>51</v>
      </c>
      <c r="K110" s="98" t="s">
        <v>47</v>
      </c>
      <c r="L110" s="135"/>
      <c r="M110" s="135"/>
    </row>
    <row r="111" spans="2:21">
      <c r="B111" s="22"/>
      <c r="C111" s="98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22" t="s">
        <v>49</v>
      </c>
      <c r="C112" s="220"/>
      <c r="D112" s="220"/>
      <c r="E112" s="220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22" t="s">
        <v>46</v>
      </c>
      <c r="C113" s="218" t="s">
        <v>47</v>
      </c>
      <c r="D113" s="218"/>
      <c r="E113" s="218"/>
      <c r="F113" s="98"/>
      <c r="G113" s="98"/>
      <c r="H113" s="27"/>
      <c r="I113" s="27"/>
      <c r="J113" s="27"/>
      <c r="K113" s="27"/>
      <c r="L113" s="135"/>
      <c r="M113" s="135"/>
    </row>
    <row r="114" spans="2:13">
      <c r="B114" s="22"/>
      <c r="C114" s="98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22" t="s">
        <v>31</v>
      </c>
      <c r="C115" s="98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98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4">
    <mergeCell ref="C113:E113"/>
    <mergeCell ref="C109:E109"/>
    <mergeCell ref="C112:E112"/>
    <mergeCell ref="C110:E110"/>
    <mergeCell ref="D102:G102"/>
    <mergeCell ref="D103:G103"/>
    <mergeCell ref="D104:G104"/>
    <mergeCell ref="E106:G106"/>
    <mergeCell ref="E105:G105"/>
    <mergeCell ref="E107:H107"/>
    <mergeCell ref="B10:K10"/>
    <mergeCell ref="K12:K14"/>
    <mergeCell ref="I12:I14"/>
    <mergeCell ref="C12:C14"/>
    <mergeCell ref="B86:K86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J12:J14"/>
    <mergeCell ref="B12:B14"/>
    <mergeCell ref="I38:I40"/>
    <mergeCell ref="C38:C40"/>
    <mergeCell ref="B36:K36"/>
    <mergeCell ref="K38:K40"/>
    <mergeCell ref="J38:J40"/>
    <mergeCell ref="B38:B40"/>
    <mergeCell ref="E28:G28"/>
    <mergeCell ref="E29:G29"/>
    <mergeCell ref="I88:I90"/>
    <mergeCell ref="B88:B90"/>
    <mergeCell ref="C88:C90"/>
    <mergeCell ref="K88:K90"/>
    <mergeCell ref="J88:J90"/>
    <mergeCell ref="E100:G100"/>
    <mergeCell ref="D12:G14"/>
    <mergeCell ref="D15:G15"/>
    <mergeCell ref="D16:G16"/>
    <mergeCell ref="D17:G17"/>
    <mergeCell ref="D38:G40"/>
    <mergeCell ref="E34:H34"/>
    <mergeCell ref="E97:H97"/>
    <mergeCell ref="H88:H90"/>
    <mergeCell ref="D92:G92"/>
    <mergeCell ref="D93:G93"/>
    <mergeCell ref="D94:G94"/>
    <mergeCell ref="E101:H101"/>
    <mergeCell ref="E30:G30"/>
    <mergeCell ref="E31:G31"/>
    <mergeCell ref="E32:G32"/>
    <mergeCell ref="E33:G33"/>
    <mergeCell ref="D95:G95"/>
    <mergeCell ref="D98:G98"/>
    <mergeCell ref="D99:G99"/>
    <mergeCell ref="D41:G41"/>
    <mergeCell ref="D42:G42"/>
    <mergeCell ref="D43:G43"/>
    <mergeCell ref="D84:G84"/>
    <mergeCell ref="D88:G90"/>
    <mergeCell ref="D91:G91"/>
    <mergeCell ref="E96:G96"/>
    <mergeCell ref="H38:H4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22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45017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63</v>
      </c>
      <c r="M5" s="20"/>
    </row>
    <row r="6" spans="2:14">
      <c r="B6" s="158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5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208" t="s">
        <v>41</v>
      </c>
      <c r="E12" s="208"/>
      <c r="F12" s="208"/>
      <c r="G12" s="208"/>
      <c r="H12" s="208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208"/>
      <c r="E13" s="208"/>
      <c r="F13" s="208"/>
      <c r="G13" s="208"/>
      <c r="H13" s="208"/>
      <c r="I13" s="208"/>
      <c r="J13" s="208"/>
      <c r="K13" s="210"/>
      <c r="L13" s="40"/>
    </row>
    <row r="14" spans="2:14">
      <c r="B14" s="209"/>
      <c r="C14" s="208"/>
      <c r="D14" s="208"/>
      <c r="E14" s="208"/>
      <c r="F14" s="208"/>
      <c r="G14" s="208"/>
      <c r="H14" s="208"/>
      <c r="I14" s="208"/>
      <c r="J14" s="208"/>
      <c r="K14" s="210"/>
      <c r="L14" s="40"/>
    </row>
    <row r="15" spans="2:14" ht="13.5" thickBot="1">
      <c r="B15" s="41">
        <v>1</v>
      </c>
      <c r="C15" s="42">
        <v>2</v>
      </c>
      <c r="D15" s="228">
        <v>3</v>
      </c>
      <c r="E15" s="228"/>
      <c r="F15" s="228"/>
      <c r="G15" s="228"/>
      <c r="H15" s="228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7"/>
      <c r="H16" s="178"/>
      <c r="I16" s="50">
        <v>8688900</v>
      </c>
      <c r="J16" s="50">
        <v>2406700.09</v>
      </c>
      <c r="K16" s="51">
        <v>6286079.1699999999</v>
      </c>
    </row>
    <row r="17" spans="2:21">
      <c r="B17" s="52" t="s">
        <v>4</v>
      </c>
      <c r="C17" s="53"/>
      <c r="D17" s="179"/>
      <c r="E17" s="180"/>
      <c r="F17" s="180"/>
      <c r="G17" s="180"/>
      <c r="H17" s="181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64" t="s">
        <v>129</v>
      </c>
      <c r="F18" s="165"/>
      <c r="G18" s="165"/>
      <c r="H18" s="166"/>
      <c r="I18" s="2">
        <v>46000</v>
      </c>
      <c r="J18" s="3">
        <v>14446.78</v>
      </c>
      <c r="K18" s="59">
        <f t="shared" ref="K18:K33" si="0">IF(IF(I18="",0,I18)=0,0,(IF(I18&gt;0,IF(J18&gt;I18,0,I18-J18),IF(J18&gt;I18,I18-J18,0))))</f>
        <v>31553.22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64" t="s">
        <v>131</v>
      </c>
      <c r="F19" s="165"/>
      <c r="G19" s="165"/>
      <c r="H19" s="166"/>
      <c r="I19" s="2">
        <v>0</v>
      </c>
      <c r="J19" s="3">
        <v>-92.79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64" t="s">
        <v>133</v>
      </c>
      <c r="F20" s="165"/>
      <c r="G20" s="165"/>
      <c r="H20" s="166"/>
      <c r="I20" s="2">
        <v>471000</v>
      </c>
      <c r="J20" s="3">
        <v>474651.77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64" t="s">
        <v>135</v>
      </c>
      <c r="F21" s="165"/>
      <c r="G21" s="165"/>
      <c r="H21" s="166"/>
      <c r="I21" s="2">
        <v>288000</v>
      </c>
      <c r="J21" s="3">
        <v>23614.63</v>
      </c>
      <c r="K21" s="59">
        <f t="shared" si="0"/>
        <v>264385.37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64" t="s">
        <v>137</v>
      </c>
      <c r="F22" s="165"/>
      <c r="G22" s="165"/>
      <c r="H22" s="166"/>
      <c r="I22" s="2">
        <v>124000</v>
      </c>
      <c r="J22" s="3">
        <v>72171</v>
      </c>
      <c r="K22" s="59">
        <f t="shared" si="0"/>
        <v>51829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64" t="s">
        <v>139</v>
      </c>
      <c r="F23" s="165"/>
      <c r="G23" s="165"/>
      <c r="H23" s="166"/>
      <c r="I23" s="2">
        <v>829000</v>
      </c>
      <c r="J23" s="3">
        <v>-5386.13</v>
      </c>
      <c r="K23" s="59">
        <f t="shared" si="0"/>
        <v>834386.13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64" t="s">
        <v>141</v>
      </c>
      <c r="F24" s="165"/>
      <c r="G24" s="165"/>
      <c r="H24" s="166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64" t="s">
        <v>143</v>
      </c>
      <c r="F25" s="165"/>
      <c r="G25" s="165"/>
      <c r="H25" s="166"/>
      <c r="I25" s="2">
        <v>227000</v>
      </c>
      <c r="J25" s="3">
        <v>12080</v>
      </c>
      <c r="K25" s="59">
        <f t="shared" si="0"/>
        <v>214920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64" t="s">
        <v>145</v>
      </c>
      <c r="F26" s="165"/>
      <c r="G26" s="165"/>
      <c r="H26" s="166"/>
      <c r="I26" s="2">
        <v>62000</v>
      </c>
      <c r="J26" s="3">
        <v>11748</v>
      </c>
      <c r="K26" s="59">
        <f t="shared" si="0"/>
        <v>50252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64" t="s">
        <v>147</v>
      </c>
      <c r="F27" s="165"/>
      <c r="G27" s="165"/>
      <c r="H27" s="166"/>
      <c r="I27" s="2">
        <v>4234000</v>
      </c>
      <c r="J27" s="3">
        <v>1506000</v>
      </c>
      <c r="K27" s="59">
        <f t="shared" si="0"/>
        <v>2728000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64" t="s">
        <v>148</v>
      </c>
      <c r="F28" s="165"/>
      <c r="G28" s="165"/>
      <c r="H28" s="166"/>
      <c r="I28" s="2">
        <v>1879500</v>
      </c>
      <c r="J28" s="3">
        <v>132000</v>
      </c>
      <c r="K28" s="59">
        <f t="shared" si="0"/>
        <v>1747500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64" t="s">
        <v>150</v>
      </c>
      <c r="F29" s="165"/>
      <c r="G29" s="165"/>
      <c r="H29" s="166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64" t="s">
        <v>153</v>
      </c>
      <c r="F30" s="165"/>
      <c r="G30" s="165"/>
      <c r="H30" s="166"/>
      <c r="I30" s="2">
        <v>115600</v>
      </c>
      <c r="J30" s="3">
        <v>19146.55</v>
      </c>
      <c r="K30" s="59">
        <f t="shared" si="0"/>
        <v>96453.45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64" t="s">
        <v>155</v>
      </c>
      <c r="F31" s="165"/>
      <c r="G31" s="165"/>
      <c r="H31" s="166"/>
      <c r="I31" s="2">
        <v>395000</v>
      </c>
      <c r="J31" s="3">
        <v>146000</v>
      </c>
      <c r="K31" s="59">
        <f t="shared" si="0"/>
        <v>249000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64" t="s">
        <v>156</v>
      </c>
      <c r="F32" s="165"/>
      <c r="G32" s="165"/>
      <c r="H32" s="166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64" t="s">
        <v>158</v>
      </c>
      <c r="F33" s="165"/>
      <c r="G33" s="165"/>
      <c r="H33" s="166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200"/>
      <c r="F34" s="200"/>
      <c r="G34" s="200"/>
      <c r="H34" s="201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211" t="s">
        <v>24</v>
      </c>
      <c r="C36" s="211"/>
      <c r="D36" s="211"/>
      <c r="E36" s="211"/>
      <c r="F36" s="211"/>
      <c r="G36" s="211"/>
      <c r="H36" s="211"/>
      <c r="I36" s="211"/>
      <c r="J36" s="211"/>
      <c r="K36" s="211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209" t="s">
        <v>39</v>
      </c>
      <c r="C38" s="208" t="s">
        <v>40</v>
      </c>
      <c r="D38" s="208" t="s">
        <v>44</v>
      </c>
      <c r="E38" s="208"/>
      <c r="F38" s="208"/>
      <c r="G38" s="208"/>
      <c r="H38" s="208"/>
      <c r="I38" s="208" t="s">
        <v>42</v>
      </c>
      <c r="J38" s="208" t="s">
        <v>23</v>
      </c>
      <c r="K38" s="210" t="s">
        <v>43</v>
      </c>
      <c r="L38" s="40"/>
    </row>
    <row r="39" spans="2:21">
      <c r="B39" s="209"/>
      <c r="C39" s="208"/>
      <c r="D39" s="208"/>
      <c r="E39" s="208"/>
      <c r="F39" s="208"/>
      <c r="G39" s="208"/>
      <c r="H39" s="208"/>
      <c r="I39" s="208"/>
      <c r="J39" s="208"/>
      <c r="K39" s="210"/>
      <c r="L39" s="40"/>
    </row>
    <row r="40" spans="2:21">
      <c r="B40" s="209"/>
      <c r="C40" s="208"/>
      <c r="D40" s="208"/>
      <c r="E40" s="208"/>
      <c r="F40" s="208"/>
      <c r="G40" s="208"/>
      <c r="H40" s="208"/>
      <c r="I40" s="208"/>
      <c r="J40" s="208"/>
      <c r="K40" s="210"/>
      <c r="L40" s="40"/>
    </row>
    <row r="41" spans="2:21" ht="13.5" thickBot="1">
      <c r="B41" s="41">
        <v>1</v>
      </c>
      <c r="C41" s="78">
        <v>2</v>
      </c>
      <c r="D41" s="229">
        <v>3</v>
      </c>
      <c r="E41" s="229"/>
      <c r="F41" s="229"/>
      <c r="G41" s="229"/>
      <c r="H41" s="229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176" t="s">
        <v>17</v>
      </c>
      <c r="E42" s="177"/>
      <c r="F42" s="177"/>
      <c r="G42" s="177"/>
      <c r="H42" s="178"/>
      <c r="I42" s="81">
        <v>8853900</v>
      </c>
      <c r="J42" s="81">
        <v>1498929.09</v>
      </c>
      <c r="K42" s="51">
        <v>7354970.9100000001</v>
      </c>
    </row>
    <row r="43" spans="2:21" ht="12.75" customHeight="1">
      <c r="B43" s="52" t="s">
        <v>4</v>
      </c>
      <c r="C43" s="53"/>
      <c r="D43" s="179"/>
      <c r="E43" s="180"/>
      <c r="F43" s="180"/>
      <c r="G43" s="180"/>
      <c r="H43" s="181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7" t="s">
        <v>75</v>
      </c>
      <c r="H44" s="8"/>
      <c r="I44" s="10">
        <v>732000</v>
      </c>
      <c r="J44" s="11">
        <v>126377.68</v>
      </c>
      <c r="K44" s="86">
        <f t="shared" ref="K44:K81" si="2">IF(IF(I44="",0,I44)=0,0,(IF(I44&gt;0,IF(J44&gt;I44,0,I44-J44),IF(J44&gt;I44,I44-J44,0))))</f>
        <v>605622.31999999995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7" t="s">
        <v>77</v>
      </c>
      <c r="H45" s="8"/>
      <c r="I45" s="10">
        <v>222000</v>
      </c>
      <c r="J45" s="11">
        <v>30901.58</v>
      </c>
      <c r="K45" s="86">
        <f t="shared" si="2"/>
        <v>191098.42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7" t="s">
        <v>79</v>
      </c>
      <c r="H46" s="8"/>
      <c r="I46" s="10">
        <v>44000</v>
      </c>
      <c r="J46" s="11">
        <v>4049.8</v>
      </c>
      <c r="K46" s="86">
        <f t="shared" si="2"/>
        <v>39950.199999999997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7" t="s">
        <v>81</v>
      </c>
      <c r="H47" s="8"/>
      <c r="I47" s="10">
        <v>220000</v>
      </c>
      <c r="J47" s="11">
        <v>27153.599999999999</v>
      </c>
      <c r="K47" s="86">
        <f t="shared" si="2"/>
        <v>192846.4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7" t="s">
        <v>83</v>
      </c>
      <c r="H48" s="8"/>
      <c r="I48" s="10">
        <v>106000</v>
      </c>
      <c r="J48" s="11">
        <v>42062.62</v>
      </c>
      <c r="K48" s="86">
        <f t="shared" si="2"/>
        <v>63937.38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7" t="s">
        <v>84</v>
      </c>
      <c r="H49" s="8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7" t="s">
        <v>75</v>
      </c>
      <c r="H50" s="8"/>
      <c r="I50" s="10">
        <v>589000</v>
      </c>
      <c r="J50" s="11">
        <v>109757.37</v>
      </c>
      <c r="K50" s="86">
        <f t="shared" si="2"/>
        <v>479242.63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7" t="s">
        <v>77</v>
      </c>
      <c r="H51" s="8"/>
      <c r="I51" s="10">
        <v>178000</v>
      </c>
      <c r="J51" s="11">
        <v>29826.93</v>
      </c>
      <c r="K51" s="86">
        <f t="shared" si="2"/>
        <v>148173.07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7" t="s">
        <v>90</v>
      </c>
      <c r="H52" s="8"/>
      <c r="I52" s="10">
        <v>905000</v>
      </c>
      <c r="J52" s="11">
        <v>192518.98</v>
      </c>
      <c r="K52" s="86">
        <f t="shared" si="2"/>
        <v>712481.02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7" t="s">
        <v>92</v>
      </c>
      <c r="H53" s="8"/>
      <c r="I53" s="10">
        <v>273000</v>
      </c>
      <c r="J53" s="11">
        <v>46611.98</v>
      </c>
      <c r="K53" s="86">
        <f t="shared" si="2"/>
        <v>226388.02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7" t="s">
        <v>79</v>
      </c>
      <c r="H54" s="8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81</v>
      </c>
      <c r="H55" s="8"/>
      <c r="I55" s="10">
        <v>271000</v>
      </c>
      <c r="J55" s="11">
        <v>54737.99</v>
      </c>
      <c r="K55" s="86">
        <f t="shared" si="2"/>
        <v>216262.01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7" t="s">
        <v>94</v>
      </c>
      <c r="H56" s="8"/>
      <c r="I56" s="10">
        <v>4000</v>
      </c>
      <c r="J56" s="11">
        <v>0</v>
      </c>
      <c r="K56" s="86">
        <f t="shared" si="2"/>
        <v>4000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7" t="s">
        <v>81</v>
      </c>
      <c r="H57" s="8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7" t="s">
        <v>75</v>
      </c>
      <c r="H58" s="8"/>
      <c r="I58" s="10">
        <v>77400</v>
      </c>
      <c r="J58" s="11">
        <v>15372.17</v>
      </c>
      <c r="K58" s="86">
        <f t="shared" si="2"/>
        <v>62027.83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7" t="s">
        <v>77</v>
      </c>
      <c r="H59" s="8"/>
      <c r="I59" s="10">
        <v>23300</v>
      </c>
      <c r="J59" s="11">
        <v>3774.38</v>
      </c>
      <c r="K59" s="86">
        <f t="shared" si="2"/>
        <v>19525.62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79</v>
      </c>
      <c r="H60" s="8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7" t="s">
        <v>81</v>
      </c>
      <c r="H61" s="8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7" t="s">
        <v>81</v>
      </c>
      <c r="H62" s="8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7" t="s">
        <v>81</v>
      </c>
      <c r="H63" s="8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7" t="s">
        <v>81</v>
      </c>
      <c r="H64" s="8"/>
      <c r="I64" s="10">
        <v>379200</v>
      </c>
      <c r="J64" s="11">
        <v>55680</v>
      </c>
      <c r="K64" s="86">
        <f t="shared" si="2"/>
        <v>323520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7" t="s">
        <v>105</v>
      </c>
      <c r="H65" s="8"/>
      <c r="I65" s="10">
        <v>727800</v>
      </c>
      <c r="J65" s="11">
        <v>132000</v>
      </c>
      <c r="K65" s="86">
        <f t="shared" si="2"/>
        <v>595800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7" t="s">
        <v>81</v>
      </c>
      <c r="H66" s="8"/>
      <c r="I66" s="10">
        <v>6000</v>
      </c>
      <c r="J66" s="11">
        <v>0</v>
      </c>
      <c r="K66" s="86">
        <f t="shared" si="2"/>
        <v>6000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7" t="s">
        <v>105</v>
      </c>
      <c r="H67" s="8"/>
      <c r="I67" s="10">
        <v>727800</v>
      </c>
      <c r="J67" s="11">
        <v>132000</v>
      </c>
      <c r="K67" s="86">
        <f t="shared" si="2"/>
        <v>595800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7" t="s">
        <v>81</v>
      </c>
      <c r="H68" s="8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7" t="s">
        <v>81</v>
      </c>
      <c r="H69" s="8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7" t="s">
        <v>81</v>
      </c>
      <c r="H70" s="8"/>
      <c r="I70" s="10">
        <v>395000</v>
      </c>
      <c r="J70" s="11">
        <v>145463.39000000001</v>
      </c>
      <c r="K70" s="86">
        <f t="shared" si="2"/>
        <v>249536.61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7" t="s">
        <v>81</v>
      </c>
      <c r="H71" s="8"/>
      <c r="I71" s="10">
        <v>400000</v>
      </c>
      <c r="J71" s="11">
        <v>0</v>
      </c>
      <c r="K71" s="86">
        <f t="shared" si="2"/>
        <v>400000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7" t="s">
        <v>81</v>
      </c>
      <c r="H72" s="8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7" t="s">
        <v>81</v>
      </c>
      <c r="H73" s="8"/>
      <c r="I73" s="10">
        <v>364000</v>
      </c>
      <c r="J73" s="11">
        <v>50324.04</v>
      </c>
      <c r="K73" s="86">
        <f t="shared" si="2"/>
        <v>313675.96000000002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7" t="s">
        <v>84</v>
      </c>
      <c r="H74" s="8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7" t="s">
        <v>81</v>
      </c>
      <c r="H75" s="8"/>
      <c r="I75" s="10">
        <v>1145700</v>
      </c>
      <c r="J75" s="11">
        <v>0</v>
      </c>
      <c r="K75" s="86">
        <f t="shared" si="2"/>
        <v>1145700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117</v>
      </c>
      <c r="C76" s="85" t="s">
        <v>7</v>
      </c>
      <c r="D76" s="6" t="s">
        <v>62</v>
      </c>
      <c r="E76" s="7" t="s">
        <v>114</v>
      </c>
      <c r="F76" s="7" t="s">
        <v>118</v>
      </c>
      <c r="G76" s="7" t="s">
        <v>119</v>
      </c>
      <c r="H76" s="8"/>
      <c r="I76" s="10">
        <v>363000</v>
      </c>
      <c r="J76" s="11">
        <v>130000</v>
      </c>
      <c r="K76" s="86">
        <f t="shared" si="2"/>
        <v>233000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120</v>
      </c>
      <c r="F77" s="7" t="s">
        <v>121</v>
      </c>
      <c r="G77" s="7" t="s">
        <v>81</v>
      </c>
      <c r="H77" s="8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117</v>
      </c>
      <c r="C78" s="85" t="s">
        <v>7</v>
      </c>
      <c r="D78" s="6" t="s">
        <v>62</v>
      </c>
      <c r="E78" s="7" t="s">
        <v>122</v>
      </c>
      <c r="F78" s="7" t="s">
        <v>123</v>
      </c>
      <c r="G78" s="7" t="s">
        <v>119</v>
      </c>
      <c r="H78" s="8"/>
      <c r="I78" s="10">
        <v>324000</v>
      </c>
      <c r="J78" s="11">
        <v>69845</v>
      </c>
      <c r="K78" s="86">
        <f t="shared" si="2"/>
        <v>254155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117</v>
      </c>
      <c r="C79" s="85" t="s">
        <v>7</v>
      </c>
      <c r="D79" s="6" t="s">
        <v>62</v>
      </c>
      <c r="E79" s="7" t="s">
        <v>122</v>
      </c>
      <c r="F79" s="7" t="s">
        <v>124</v>
      </c>
      <c r="G79" s="7" t="s">
        <v>119</v>
      </c>
      <c r="H79" s="8"/>
      <c r="I79" s="10">
        <v>22000</v>
      </c>
      <c r="J79" s="11">
        <v>3798.06</v>
      </c>
      <c r="K79" s="86">
        <f t="shared" si="2"/>
        <v>18201.939999999999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125</v>
      </c>
      <c r="F80" s="7" t="s">
        <v>126</v>
      </c>
      <c r="G80" s="7" t="s">
        <v>81</v>
      </c>
      <c r="H80" s="8"/>
      <c r="I80" s="10">
        <v>86000</v>
      </c>
      <c r="J80" s="11">
        <v>13741.87</v>
      </c>
      <c r="K80" s="86">
        <f t="shared" si="2"/>
        <v>72258.13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125</v>
      </c>
      <c r="F81" s="7" t="s">
        <v>126</v>
      </c>
      <c r="G81" s="7" t="s">
        <v>83</v>
      </c>
      <c r="H81" s="8"/>
      <c r="I81" s="10">
        <v>135000</v>
      </c>
      <c r="J81" s="11">
        <v>74531.649999999994</v>
      </c>
      <c r="K81" s="86">
        <f t="shared" si="2"/>
        <v>60468.35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159"/>
      <c r="F82" s="159"/>
      <c r="G82" s="159"/>
      <c r="H82" s="160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182" t="s">
        <v>17</v>
      </c>
      <c r="E84" s="183"/>
      <c r="F84" s="183"/>
      <c r="G84" s="183"/>
      <c r="H84" s="184"/>
      <c r="I84" s="96">
        <f>0-I92</f>
        <v>-165000</v>
      </c>
      <c r="J84" s="96">
        <f>J16-J42</f>
        <v>907771</v>
      </c>
      <c r="K84" s="97" t="s">
        <v>17</v>
      </c>
    </row>
    <row r="85" spans="2:21">
      <c r="B85" s="90"/>
      <c r="C85" s="156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211" t="s">
        <v>32</v>
      </c>
      <c r="C86" s="211"/>
      <c r="D86" s="211"/>
      <c r="E86" s="211"/>
      <c r="F86" s="211"/>
      <c r="G86" s="211"/>
      <c r="H86" s="211"/>
      <c r="I86" s="211"/>
      <c r="J86" s="211"/>
      <c r="K86" s="211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209" t="s">
        <v>39</v>
      </c>
      <c r="C88" s="208" t="s">
        <v>40</v>
      </c>
      <c r="D88" s="208" t="s">
        <v>45</v>
      </c>
      <c r="E88" s="208"/>
      <c r="F88" s="208"/>
      <c r="G88" s="208"/>
      <c r="H88" s="208"/>
      <c r="I88" s="208" t="s">
        <v>42</v>
      </c>
      <c r="J88" s="208" t="s">
        <v>23</v>
      </c>
      <c r="K88" s="210" t="s">
        <v>43</v>
      </c>
      <c r="L88" s="40"/>
    </row>
    <row r="89" spans="2:21" ht="17.100000000000001" customHeight="1">
      <c r="B89" s="209"/>
      <c r="C89" s="208"/>
      <c r="D89" s="208"/>
      <c r="E89" s="208"/>
      <c r="F89" s="208"/>
      <c r="G89" s="208"/>
      <c r="H89" s="208"/>
      <c r="I89" s="208"/>
      <c r="J89" s="208"/>
      <c r="K89" s="210"/>
      <c r="L89" s="40"/>
    </row>
    <row r="90" spans="2:21" ht="17.100000000000001" customHeight="1">
      <c r="B90" s="209"/>
      <c r="C90" s="208"/>
      <c r="D90" s="208"/>
      <c r="E90" s="208"/>
      <c r="F90" s="208"/>
      <c r="G90" s="208"/>
      <c r="H90" s="208"/>
      <c r="I90" s="208"/>
      <c r="J90" s="208"/>
      <c r="K90" s="210"/>
      <c r="L90" s="40"/>
    </row>
    <row r="91" spans="2:21" ht="13.5" thickBot="1">
      <c r="B91" s="41">
        <v>1</v>
      </c>
      <c r="C91" s="78">
        <v>2</v>
      </c>
      <c r="D91" s="229">
        <v>3</v>
      </c>
      <c r="E91" s="229"/>
      <c r="F91" s="229"/>
      <c r="G91" s="229"/>
      <c r="H91" s="229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176" t="s">
        <v>17</v>
      </c>
      <c r="E92" s="177"/>
      <c r="F92" s="177"/>
      <c r="G92" s="177"/>
      <c r="H92" s="178"/>
      <c r="I92" s="103">
        <f>I94+I98+I102</f>
        <v>165000</v>
      </c>
      <c r="J92" s="103">
        <f>J94+J98+J102</f>
        <v>-907771</v>
      </c>
      <c r="K92" s="104">
        <f>K94+K98+K102</f>
        <v>1072771</v>
      </c>
    </row>
    <row r="93" spans="2:21" ht="12.75" customHeight="1">
      <c r="B93" s="105" t="s">
        <v>11</v>
      </c>
      <c r="C93" s="106"/>
      <c r="D93" s="202"/>
      <c r="E93" s="203"/>
      <c r="F93" s="203"/>
      <c r="G93" s="203"/>
      <c r="H93" s="204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05" t="s">
        <v>17</v>
      </c>
      <c r="E94" s="206"/>
      <c r="F94" s="206"/>
      <c r="G94" s="206"/>
      <c r="H94" s="207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167"/>
      <c r="E95" s="168"/>
      <c r="F95" s="168"/>
      <c r="G95" s="168"/>
      <c r="H95" s="169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95"/>
      <c r="F96" s="195"/>
      <c r="G96" s="195"/>
      <c r="H96" s="196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161"/>
      <c r="F97" s="162"/>
      <c r="G97" s="162"/>
      <c r="H97" s="163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167" t="s">
        <v>17</v>
      </c>
      <c r="E98" s="168"/>
      <c r="F98" s="168"/>
      <c r="G98" s="168"/>
      <c r="H98" s="169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167"/>
      <c r="E99" s="168"/>
      <c r="F99" s="168"/>
      <c r="G99" s="168"/>
      <c r="H99" s="169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95"/>
      <c r="F100" s="195"/>
      <c r="G100" s="195"/>
      <c r="H100" s="196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161"/>
      <c r="F101" s="162"/>
      <c r="G101" s="162"/>
      <c r="H101" s="163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221" t="s">
        <v>53</v>
      </c>
      <c r="E102" s="222"/>
      <c r="F102" s="222"/>
      <c r="G102" s="222"/>
      <c r="H102" s="223"/>
      <c r="I102" s="50">
        <v>165000</v>
      </c>
      <c r="J102" s="50">
        <v>-907771</v>
      </c>
      <c r="K102" s="12">
        <f>IF(IF(I102="",0,I102)=0,0,(IF(I102&gt;0,IF(J102&gt;I102,0,I102-J102),IF(J102&gt;I102,I102-J102,0))))</f>
        <v>1072771</v>
      </c>
    </row>
    <row r="103" spans="2:21" ht="22.5">
      <c r="B103" s="105" t="s">
        <v>54</v>
      </c>
      <c r="C103" s="53" t="s">
        <v>9</v>
      </c>
      <c r="D103" s="221" t="s">
        <v>55</v>
      </c>
      <c r="E103" s="222"/>
      <c r="F103" s="222"/>
      <c r="G103" s="222"/>
      <c r="H103" s="223"/>
      <c r="I103" s="50">
        <v>165000</v>
      </c>
      <c r="J103" s="50">
        <v>-907771</v>
      </c>
      <c r="K103" s="12">
        <f>IF(IF(I103="",0,I103)=0,0,(IF(I103&gt;0,IF(J103&gt;I103,0,I103-J103),IF(J103&gt;I103,I103-J103,0))))</f>
        <v>1072771</v>
      </c>
    </row>
    <row r="104" spans="2:21" ht="35.25" customHeight="1">
      <c r="B104" s="105" t="s">
        <v>57</v>
      </c>
      <c r="C104" s="53" t="s">
        <v>9</v>
      </c>
      <c r="D104" s="221" t="s">
        <v>56</v>
      </c>
      <c r="E104" s="222"/>
      <c r="F104" s="222"/>
      <c r="G104" s="222"/>
      <c r="H104" s="223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225" t="s">
        <v>70</v>
      </c>
      <c r="F105" s="225"/>
      <c r="G105" s="225"/>
      <c r="H105" s="226"/>
      <c r="I105" s="1">
        <v>-8688900</v>
      </c>
      <c r="J105" s="1">
        <v>-2479705.4900000002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225" t="s">
        <v>68</v>
      </c>
      <c r="F106" s="225"/>
      <c r="G106" s="225"/>
      <c r="H106" s="226"/>
      <c r="I106" s="4">
        <v>8853900</v>
      </c>
      <c r="J106" s="4">
        <v>1571934.49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200"/>
      <c r="F107" s="200"/>
      <c r="G107" s="200"/>
      <c r="H107" s="227"/>
      <c r="I107" s="133"/>
      <c r="J107" s="133"/>
      <c r="K107" s="134"/>
      <c r="L107" s="19"/>
    </row>
    <row r="108" spans="2:21">
      <c r="B108" s="90"/>
      <c r="C108" s="156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219"/>
      <c r="D109" s="219"/>
      <c r="E109" s="219"/>
      <c r="F109" s="156"/>
      <c r="G109" s="156"/>
      <c r="H109" s="27"/>
      <c r="I109" s="137" t="s">
        <v>50</v>
      </c>
      <c r="J109" s="138"/>
      <c r="K109" s="157"/>
      <c r="L109" s="135"/>
      <c r="M109" s="135"/>
    </row>
    <row r="110" spans="2:21">
      <c r="B110" s="158" t="s">
        <v>46</v>
      </c>
      <c r="C110" s="218" t="s">
        <v>47</v>
      </c>
      <c r="D110" s="218"/>
      <c r="E110" s="218"/>
      <c r="F110" s="156"/>
      <c r="G110" s="156"/>
      <c r="H110" s="27"/>
      <c r="I110" s="27"/>
      <c r="J110" s="139" t="s">
        <v>51</v>
      </c>
      <c r="K110" s="156" t="s">
        <v>47</v>
      </c>
      <c r="L110" s="135"/>
      <c r="M110" s="135"/>
    </row>
    <row r="111" spans="2:21">
      <c r="B111" s="158"/>
      <c r="C111" s="156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158" t="s">
        <v>49</v>
      </c>
      <c r="C112" s="220"/>
      <c r="D112" s="220"/>
      <c r="E112" s="220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158" t="s">
        <v>46</v>
      </c>
      <c r="C113" s="218" t="s">
        <v>47</v>
      </c>
      <c r="D113" s="218"/>
      <c r="E113" s="218"/>
      <c r="F113" s="156"/>
      <c r="G113" s="156"/>
      <c r="H113" s="27"/>
      <c r="I113" s="27"/>
      <c r="J113" s="27"/>
      <c r="K113" s="27"/>
      <c r="L113" s="135"/>
      <c r="M113" s="135"/>
    </row>
    <row r="114" spans="2:13">
      <c r="B114" s="158"/>
      <c r="C114" s="156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158" t="s">
        <v>31</v>
      </c>
      <c r="C115" s="156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156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1">
    <mergeCell ref="E31:H31"/>
    <mergeCell ref="E32:H32"/>
    <mergeCell ref="E33:H33"/>
    <mergeCell ref="D94:H94"/>
    <mergeCell ref="D41:H41"/>
    <mergeCell ref="B86:K86"/>
    <mergeCell ref="D43:H43"/>
    <mergeCell ref="K38:K40"/>
    <mergeCell ref="J38:J40"/>
    <mergeCell ref="B38:B40"/>
    <mergeCell ref="I88:I90"/>
    <mergeCell ref="D88:H90"/>
    <mergeCell ref="B88:B90"/>
    <mergeCell ref="D42:H42"/>
    <mergeCell ref="D38:H40"/>
    <mergeCell ref="D91:H91"/>
    <mergeCell ref="D92:H92"/>
    <mergeCell ref="D93:H93"/>
    <mergeCell ref="D15:H15"/>
    <mergeCell ref="D17:H17"/>
    <mergeCell ref="E34:H34"/>
    <mergeCell ref="E25:H25"/>
    <mergeCell ref="E26:H26"/>
    <mergeCell ref="E27:H27"/>
    <mergeCell ref="E28:H28"/>
    <mergeCell ref="E18:H18"/>
    <mergeCell ref="E19:H19"/>
    <mergeCell ref="E20:H20"/>
    <mergeCell ref="E21:H21"/>
    <mergeCell ref="E22:H22"/>
    <mergeCell ref="E23:H23"/>
    <mergeCell ref="E24:H24"/>
    <mergeCell ref="E29:H29"/>
    <mergeCell ref="E30:H30"/>
    <mergeCell ref="B2:J2"/>
    <mergeCell ref="C6:I6"/>
    <mergeCell ref="C7:I7"/>
    <mergeCell ref="C4:E4"/>
    <mergeCell ref="H4:I4"/>
    <mergeCell ref="J12:J14"/>
    <mergeCell ref="B12:B14"/>
    <mergeCell ref="D12:H14"/>
    <mergeCell ref="E105:H105"/>
    <mergeCell ref="B10:K10"/>
    <mergeCell ref="K12:K14"/>
    <mergeCell ref="I12:I14"/>
    <mergeCell ref="C12:C14"/>
    <mergeCell ref="D16:H16"/>
    <mergeCell ref="I38:I40"/>
    <mergeCell ref="C38:C40"/>
    <mergeCell ref="B36:K36"/>
    <mergeCell ref="C88:C90"/>
    <mergeCell ref="K88:K90"/>
    <mergeCell ref="J88:J90"/>
    <mergeCell ref="D84:H84"/>
    <mergeCell ref="C113:E113"/>
    <mergeCell ref="D95:H95"/>
    <mergeCell ref="D98:H98"/>
    <mergeCell ref="D99:H99"/>
    <mergeCell ref="C109:E109"/>
    <mergeCell ref="C112:E112"/>
    <mergeCell ref="D102:H102"/>
    <mergeCell ref="D104:H104"/>
    <mergeCell ref="C110:E110"/>
    <mergeCell ref="D103:H103"/>
    <mergeCell ref="E100:H100"/>
    <mergeCell ref="E96:H96"/>
    <mergeCell ref="E97:H97"/>
    <mergeCell ref="E101:H101"/>
    <mergeCell ref="E107:H107"/>
    <mergeCell ref="E106:H106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2023-04-17T10:35:32Z</dcterms:modified>
</cp:coreProperties>
</file>