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5" windowWidth="15480" windowHeight="5685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3" i="2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6"/>
  <c r="M107"/>
  <c r="J85"/>
  <c r="I93"/>
  <c r="I85" s="1"/>
  <c r="J93"/>
  <c r="K97"/>
  <c r="M97"/>
  <c r="K101"/>
  <c r="M101"/>
  <c r="K103"/>
  <c r="K93" s="1"/>
  <c r="K104"/>
  <c r="K105"/>
  <c r="M33" i="1" l="1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6"/>
  <c r="M107"/>
  <c r="J85" l="1"/>
  <c r="I93"/>
  <c r="I85" s="1"/>
  <c r="J93"/>
  <c r="K97"/>
  <c r="M97"/>
  <c r="K101"/>
  <c r="M101"/>
  <c r="K103"/>
  <c r="K93"/>
  <c r="K104"/>
  <c r="K105"/>
</calcChain>
</file>

<file path=xl/sharedStrings.xml><?xml version="1.0" encoding="utf-8"?>
<sst xmlns="http://schemas.openxmlformats.org/spreadsheetml/2006/main" count="814" uniqueCount="161">
  <si>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</si>
  <si>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</si>
  <si>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</si>
  <si>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</si>
  <si>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</si>
  <si>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</si>
  <si>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</si>
  <si>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</si>
  <si>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</si>
  <si>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</si>
  <si>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</si>
  <si>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</si>
  <si>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</si>
  <si>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</si>
  <si>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</si>
  <si>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</si>
  <si>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</si>
  <si>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</si>
  <si>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</si>
  <si>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</si>
  <si>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</si>
  <si>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</si>
  <si>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</si>
  <si>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</si>
  <si>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</si>
  <si>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</si>
  <si>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</si>
  <si>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</si>
  <si>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</si>
  <si>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</si>
  <si>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</si>
  <si>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</si>
  <si>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</si>
  <si>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</si>
  <si>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</si>
  <si>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</si>
  <si>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</si>
  <si>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</si>
  <si>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</si>
  <si>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</si>
  <si>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</si>
  <si>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</si>
  <si>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</si>
  <si>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</si>
  <si>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</si>
  <si>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</si>
  <si>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</si>
  <si>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</si>
  <si>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</si>
  <si>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</si>
  <si>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</si>
  <si>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</si>
  <si>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</si>
  <si>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</si>
  <si>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</si>
  <si>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</si>
  <si>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</si>
  <si>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</si>
  <si>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</si>
  <si>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</si>
  <si>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</si>
  <si>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июля 2023 г.</t>
  </si>
  <si>
    <t>904</t>
  </si>
  <si>
    <t>01.07.2023</t>
  </si>
  <si>
    <t>КВАРТАЛ</t>
  </si>
  <si>
    <t>3</t>
  </si>
  <si>
    <t>14650416</t>
  </si>
  <si>
    <t>Уменьшение прочих остатков денежных средств бюджетов сельских поселений</t>
  </si>
  <si>
    <t>01050201100000610</t>
  </si>
  <si>
    <t>000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</si>
  <si>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</si>
  <si>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</si>
  <si>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</si>
  <si>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0104</t>
  </si>
  <si>
    <t>0150100190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</si>
  <si>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</si>
  <si>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</si>
  <si>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</si>
  <si>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</si>
  <si>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</si>
  <si>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</si>
  <si>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</si>
  <si>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</si>
  <si>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</si>
  <si>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851</t>
  </si>
  <si>
    <t>Уплата налога на имущество организаций и земельного налога</t>
  </si>
  <si>
    <t>0150100220</t>
  </si>
  <si>
    <t>Фонд оплаты труда учреждений</t>
  </si>
  <si>
    <t>0113</t>
  </si>
  <si>
    <t>0150100590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</si>
  <si>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</si>
  <si>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</si>
  <si>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</si>
  <si>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прочих налогов, сборов</t>
  </si>
  <si>
    <t>852</t>
  </si>
  <si>
    <t>9990020020</t>
  </si>
  <si>
    <t>0203</t>
  </si>
  <si>
    <t>9990051180</t>
  </si>
  <si>
    <t>0310</t>
  </si>
  <si>
    <t>0170280390</t>
  </si>
  <si>
    <t>0314</t>
  </si>
  <si>
    <t>0160120380</t>
  </si>
  <si>
    <t>0170129990</t>
  </si>
  <si>
    <t>0170170520</t>
  </si>
  <si>
    <t>123</t>
  </si>
  <si>
    <t>Иные выплаты государственных (муниципальных) органов привлекаемым лицам</t>
  </si>
  <si>
    <t>01701S0520</t>
  </si>
  <si>
    <t>9990080550</t>
  </si>
  <si>
    <t>0405</t>
  </si>
  <si>
    <t>9990073880</t>
  </si>
  <si>
    <t>0409</t>
  </si>
  <si>
    <t>0140180570</t>
  </si>
  <si>
    <t>0412</t>
  </si>
  <si>
    <t>0150420470</t>
  </si>
  <si>
    <t>9990020460</t>
  </si>
  <si>
    <t>0503</t>
  </si>
  <si>
    <t>0110229990</t>
  </si>
  <si>
    <t>01102S0303</t>
  </si>
  <si>
    <t>Иные межбюджетные трансферты</t>
  </si>
  <si>
    <t>0110381340</t>
  </si>
  <si>
    <t>540</t>
  </si>
  <si>
    <t>0705</t>
  </si>
  <si>
    <t>0150121010</t>
  </si>
  <si>
    <t>0801</t>
  </si>
  <si>
    <t>0120181690</t>
  </si>
  <si>
    <t>0120282220</t>
  </si>
  <si>
    <t>0804</t>
  </si>
  <si>
    <t>0120100590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</si>
  <si>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</si>
  <si>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</si>
  <si>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</si>
  <si>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</si>
  <si>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</si>
  <si>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</si>
  <si>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</si>
  <si>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</si>
  <si>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</si>
  <si>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</si>
  <si>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</si>
  <si>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</si>
  <si>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</si>
  <si>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</si>
  <si>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</si>
  <si>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</si>
  <si>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</si>
  <si>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</si>
  <si>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</si>
  <si>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</si>
  <si>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</si>
  <si>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20229999100000150</t>
  </si>
  <si>
    <t>Прочие субсидии бюджетам сельских поселений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</si>
  <si>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</si>
  <si>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</si>
  <si>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</si>
  <si>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</si>
  <si>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</si>
  <si>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</si>
  <si>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20249999100000150</t>
  </si>
  <si>
    <t>Прочие межбюджетные трансферты, передаваемые бюджетам сельских поселений</t>
  </si>
  <si>
    <t>21860010100000150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</si>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</sst>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7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23"/>
  <sheetViews>
    <sheetView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45108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63</v>
      </c>
      <c r="M5" s="20"/>
    </row>
    <row r="6" spans="2:14">
      <c r="B6" s="22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65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64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91" t="s">
        <v>41</v>
      </c>
      <c r="E12" s="192"/>
      <c r="F12" s="192"/>
      <c r="G12" s="193"/>
      <c r="H12" s="175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94"/>
      <c r="E13" s="195"/>
      <c r="F13" s="195"/>
      <c r="G13" s="196"/>
      <c r="H13" s="176"/>
      <c r="I13" s="174"/>
      <c r="J13" s="174"/>
      <c r="K13" s="173"/>
      <c r="L13" s="40"/>
    </row>
    <row r="14" spans="2:14">
      <c r="B14" s="187"/>
      <c r="C14" s="174"/>
      <c r="D14" s="197"/>
      <c r="E14" s="198"/>
      <c r="F14" s="198"/>
      <c r="G14" s="199"/>
      <c r="H14" s="177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00">
        <v>3</v>
      </c>
      <c r="E15" s="201"/>
      <c r="F15" s="201"/>
      <c r="G15" s="202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5"/>
      <c r="H16" s="49"/>
      <c r="I16" s="50">
        <v>9473225</v>
      </c>
      <c r="J16" s="50">
        <v>5067171.66</v>
      </c>
      <c r="K16" s="51">
        <v>4638599.0599999996</v>
      </c>
    </row>
    <row r="17" spans="2:21">
      <c r="B17" s="52" t="s">
        <v>4</v>
      </c>
      <c r="C17" s="53"/>
      <c r="D17" s="206"/>
      <c r="E17" s="207"/>
      <c r="F17" s="207"/>
      <c r="G17" s="208"/>
      <c r="H17" s="54"/>
      <c r="I17" s="55"/>
      <c r="J17" s="56"/>
      <c r="K17" s="57"/>
    </row>
    <row r="18" spans="2:21" s="63" customFormat="1" ht="67.5">
      <c r="B18" s="9" t="s">
        <v>128</v>
      </c>
      <c r="C18" s="58" t="s">
        <v>6</v>
      </c>
      <c r="D18" s="6" t="s">
        <v>129</v>
      </c>
      <c r="E18" s="178" t="s">
        <v>130</v>
      </c>
      <c r="F18" s="179"/>
      <c r="G18" s="180"/>
      <c r="H18" s="13"/>
      <c r="I18" s="2">
        <v>46000</v>
      </c>
      <c r="J18" s="3">
        <v>31188.5</v>
      </c>
      <c r="K18" s="59">
        <f t="shared" ref="K18:K33" si="0">IF(IF(I18="",0,I18)=0,0,(IF(I18&gt;0,IF(J18&gt;I18,0,I18-J18),IF(J18&gt;I18,I18-J18,0))))</f>
        <v>14811.5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131</v>
      </c>
      <c r="C19" s="58" t="s">
        <v>6</v>
      </c>
      <c r="D19" s="6" t="s">
        <v>129</v>
      </c>
      <c r="E19" s="178" t="s">
        <v>132</v>
      </c>
      <c r="F19" s="179"/>
      <c r="G19" s="180"/>
      <c r="H19" s="13"/>
      <c r="I19" s="2">
        <v>0</v>
      </c>
      <c r="J19" s="3">
        <v>907.87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133</v>
      </c>
      <c r="C20" s="58" t="s">
        <v>6</v>
      </c>
      <c r="D20" s="6" t="s">
        <v>129</v>
      </c>
      <c r="E20" s="178" t="s">
        <v>134</v>
      </c>
      <c r="F20" s="179"/>
      <c r="G20" s="180"/>
      <c r="H20" s="13"/>
      <c r="I20" s="2">
        <v>471000</v>
      </c>
      <c r="J20" s="3">
        <v>677440.23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135</v>
      </c>
      <c r="C21" s="58" t="s">
        <v>6</v>
      </c>
      <c r="D21" s="6" t="s">
        <v>129</v>
      </c>
      <c r="E21" s="178" t="s">
        <v>136</v>
      </c>
      <c r="F21" s="179"/>
      <c r="G21" s="180"/>
      <c r="H21" s="13"/>
      <c r="I21" s="2">
        <v>288000</v>
      </c>
      <c r="J21" s="3">
        <v>25149.82</v>
      </c>
      <c r="K21" s="59">
        <f t="shared" si="0"/>
        <v>262850.18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137</v>
      </c>
      <c r="C22" s="58" t="s">
        <v>6</v>
      </c>
      <c r="D22" s="6" t="s">
        <v>129</v>
      </c>
      <c r="E22" s="178" t="s">
        <v>138</v>
      </c>
      <c r="F22" s="179"/>
      <c r="G22" s="180"/>
      <c r="H22" s="13"/>
      <c r="I22" s="2">
        <v>124000</v>
      </c>
      <c r="J22" s="3">
        <v>148877.34</v>
      </c>
      <c r="K22" s="59">
        <f t="shared" si="0"/>
        <v>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139</v>
      </c>
      <c r="C23" s="58" t="s">
        <v>6</v>
      </c>
      <c r="D23" s="6" t="s">
        <v>129</v>
      </c>
      <c r="E23" s="178" t="s">
        <v>140</v>
      </c>
      <c r="F23" s="179"/>
      <c r="G23" s="180"/>
      <c r="H23" s="13"/>
      <c r="I23" s="2">
        <v>829000</v>
      </c>
      <c r="J23" s="3">
        <v>-2668.58</v>
      </c>
      <c r="K23" s="59">
        <f t="shared" si="0"/>
        <v>831668.58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141</v>
      </c>
      <c r="C24" s="58" t="s">
        <v>6</v>
      </c>
      <c r="D24" s="6" t="s">
        <v>62</v>
      </c>
      <c r="E24" s="178" t="s">
        <v>142</v>
      </c>
      <c r="F24" s="179"/>
      <c r="G24" s="180"/>
      <c r="H24" s="13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143</v>
      </c>
      <c r="C25" s="58" t="s">
        <v>6</v>
      </c>
      <c r="D25" s="6" t="s">
        <v>62</v>
      </c>
      <c r="E25" s="178" t="s">
        <v>144</v>
      </c>
      <c r="F25" s="179"/>
      <c r="G25" s="180"/>
      <c r="H25" s="13"/>
      <c r="I25" s="2">
        <v>227000</v>
      </c>
      <c r="J25" s="3">
        <v>34638.67</v>
      </c>
      <c r="K25" s="59">
        <f t="shared" si="0"/>
        <v>192361.33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145</v>
      </c>
      <c r="C26" s="58" t="s">
        <v>6</v>
      </c>
      <c r="D26" s="6" t="s">
        <v>62</v>
      </c>
      <c r="E26" s="178" t="s">
        <v>146</v>
      </c>
      <c r="F26" s="179"/>
      <c r="G26" s="180"/>
      <c r="H26" s="13"/>
      <c r="I26" s="2">
        <v>62000</v>
      </c>
      <c r="J26" s="3">
        <v>28908</v>
      </c>
      <c r="K26" s="59">
        <f t="shared" si="0"/>
        <v>33092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147</v>
      </c>
      <c r="C27" s="58" t="s">
        <v>6</v>
      </c>
      <c r="D27" s="6" t="s">
        <v>62</v>
      </c>
      <c r="E27" s="178" t="s">
        <v>148</v>
      </c>
      <c r="F27" s="179"/>
      <c r="G27" s="180"/>
      <c r="H27" s="13"/>
      <c r="I27" s="2">
        <v>4234000</v>
      </c>
      <c r="J27" s="3">
        <v>3412000</v>
      </c>
      <c r="K27" s="59">
        <f t="shared" si="0"/>
        <v>822000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150</v>
      </c>
      <c r="C28" s="58" t="s">
        <v>6</v>
      </c>
      <c r="D28" s="6" t="s">
        <v>62</v>
      </c>
      <c r="E28" s="178" t="s">
        <v>149</v>
      </c>
      <c r="F28" s="179"/>
      <c r="G28" s="180"/>
      <c r="H28" s="13"/>
      <c r="I28" s="2">
        <v>2613300</v>
      </c>
      <c r="J28" s="3">
        <v>389400</v>
      </c>
      <c r="K28" s="59">
        <f t="shared" si="0"/>
        <v>2223900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152</v>
      </c>
      <c r="C29" s="58" t="s">
        <v>6</v>
      </c>
      <c r="D29" s="6" t="s">
        <v>62</v>
      </c>
      <c r="E29" s="178" t="s">
        <v>151</v>
      </c>
      <c r="F29" s="179"/>
      <c r="G29" s="180"/>
      <c r="H29" s="13"/>
      <c r="I29" s="2">
        <v>14300</v>
      </c>
      <c r="J29" s="3">
        <v>0</v>
      </c>
      <c r="K29" s="59">
        <f t="shared" si="0"/>
        <v>14300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153</v>
      </c>
      <c r="C30" s="58" t="s">
        <v>6</v>
      </c>
      <c r="D30" s="6" t="s">
        <v>62</v>
      </c>
      <c r="E30" s="178" t="s">
        <v>154</v>
      </c>
      <c r="F30" s="179"/>
      <c r="G30" s="180"/>
      <c r="H30" s="13"/>
      <c r="I30" s="2">
        <v>115600</v>
      </c>
      <c r="J30" s="3">
        <v>46984.53</v>
      </c>
      <c r="K30" s="59">
        <f t="shared" si="0"/>
        <v>68615.47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155</v>
      </c>
      <c r="C31" s="58" t="s">
        <v>6</v>
      </c>
      <c r="D31" s="6" t="s">
        <v>62</v>
      </c>
      <c r="E31" s="178" t="s">
        <v>156</v>
      </c>
      <c r="F31" s="179"/>
      <c r="G31" s="180"/>
      <c r="H31" s="13"/>
      <c r="I31" s="2">
        <v>395000</v>
      </c>
      <c r="J31" s="3">
        <v>220000</v>
      </c>
      <c r="K31" s="59">
        <f t="shared" si="0"/>
        <v>175000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158</v>
      </c>
      <c r="C32" s="58" t="s">
        <v>6</v>
      </c>
      <c r="D32" s="6" t="s">
        <v>62</v>
      </c>
      <c r="E32" s="178" t="s">
        <v>157</v>
      </c>
      <c r="F32" s="179"/>
      <c r="G32" s="180"/>
      <c r="H32" s="13"/>
      <c r="I32" s="2">
        <v>54025</v>
      </c>
      <c r="J32" s="3">
        <v>54025</v>
      </c>
      <c r="K32" s="59">
        <f t="shared" si="0"/>
        <v>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160</v>
      </c>
      <c r="C33" s="58" t="s">
        <v>6</v>
      </c>
      <c r="D33" s="6" t="s">
        <v>62</v>
      </c>
      <c r="E33" s="178" t="s">
        <v>159</v>
      </c>
      <c r="F33" s="179"/>
      <c r="G33" s="180"/>
      <c r="H33" s="13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91" t="s">
        <v>44</v>
      </c>
      <c r="E38" s="192"/>
      <c r="F38" s="192"/>
      <c r="G38" s="193"/>
      <c r="H38" s="175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94"/>
      <c r="E39" s="195"/>
      <c r="F39" s="195"/>
      <c r="G39" s="196"/>
      <c r="H39" s="176"/>
      <c r="I39" s="174"/>
      <c r="J39" s="174"/>
      <c r="K39" s="173"/>
      <c r="L39" s="40"/>
    </row>
    <row r="40" spans="2:21">
      <c r="B40" s="187"/>
      <c r="C40" s="174"/>
      <c r="D40" s="197"/>
      <c r="E40" s="198"/>
      <c r="F40" s="198"/>
      <c r="G40" s="199"/>
      <c r="H40" s="177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00">
        <v>3</v>
      </c>
      <c r="E41" s="201"/>
      <c r="F41" s="201"/>
      <c r="G41" s="202"/>
      <c r="H41" s="43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5"/>
      <c r="H42" s="49"/>
      <c r="I42" s="81">
        <v>9699225</v>
      </c>
      <c r="J42" s="81">
        <v>3496620.88</v>
      </c>
      <c r="K42" s="51">
        <v>6202604.1200000001</v>
      </c>
    </row>
    <row r="43" spans="2:21" ht="12.75" customHeight="1">
      <c r="B43" s="52" t="s">
        <v>4</v>
      </c>
      <c r="C43" s="53"/>
      <c r="D43" s="206"/>
      <c r="E43" s="207"/>
      <c r="F43" s="207"/>
      <c r="G43" s="208"/>
      <c r="H43" s="54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8" t="s">
        <v>75</v>
      </c>
      <c r="H44" s="14"/>
      <c r="I44" s="10">
        <v>732000</v>
      </c>
      <c r="J44" s="11">
        <v>304759.34999999998</v>
      </c>
      <c r="K44" s="86">
        <f t="shared" ref="K44:K82" si="2">IF(IF(I44="",0,I44)=0,0,(IF(I44&gt;0,IF(J44&gt;I44,0,I44-J44),IF(J44&gt;I44,I44-J44,0))))</f>
        <v>427240.65</v>
      </c>
      <c r="L44" s="87"/>
      <c r="M44" s="61" t="str">
        <f t="shared" ref="M44:M82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8" t="s">
        <v>77</v>
      </c>
      <c r="H45" s="14"/>
      <c r="I45" s="10">
        <v>222000</v>
      </c>
      <c r="J45" s="11">
        <v>84581.99</v>
      </c>
      <c r="K45" s="86">
        <f t="shared" si="2"/>
        <v>137418.01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8" t="s">
        <v>79</v>
      </c>
      <c r="H46" s="14"/>
      <c r="I46" s="10">
        <v>46000</v>
      </c>
      <c r="J46" s="11">
        <v>26278.19</v>
      </c>
      <c r="K46" s="86">
        <f t="shared" si="2"/>
        <v>19721.810000000001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8" t="s">
        <v>81</v>
      </c>
      <c r="H47" s="14"/>
      <c r="I47" s="10">
        <v>218000</v>
      </c>
      <c r="J47" s="11">
        <v>64906.6</v>
      </c>
      <c r="K47" s="86">
        <f t="shared" si="2"/>
        <v>153093.4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8" t="s">
        <v>83</v>
      </c>
      <c r="H48" s="14"/>
      <c r="I48" s="10">
        <v>106000</v>
      </c>
      <c r="J48" s="11">
        <v>61151.62</v>
      </c>
      <c r="K48" s="86">
        <f t="shared" si="2"/>
        <v>44848.38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8" t="s">
        <v>84</v>
      </c>
      <c r="H49" s="14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8" t="s">
        <v>75</v>
      </c>
      <c r="H50" s="14"/>
      <c r="I50" s="10">
        <v>589000</v>
      </c>
      <c r="J50" s="11">
        <v>258384.45</v>
      </c>
      <c r="K50" s="86">
        <f t="shared" si="2"/>
        <v>330615.55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8" t="s">
        <v>77</v>
      </c>
      <c r="H51" s="14"/>
      <c r="I51" s="10">
        <v>178000</v>
      </c>
      <c r="J51" s="11">
        <v>74554.34</v>
      </c>
      <c r="K51" s="86">
        <f t="shared" si="2"/>
        <v>103445.66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8" t="s">
        <v>90</v>
      </c>
      <c r="H52" s="14"/>
      <c r="I52" s="10">
        <v>905000</v>
      </c>
      <c r="J52" s="11">
        <v>424371.20000000001</v>
      </c>
      <c r="K52" s="86">
        <f t="shared" si="2"/>
        <v>480628.8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8" t="s">
        <v>92</v>
      </c>
      <c r="H53" s="14"/>
      <c r="I53" s="10">
        <v>273000</v>
      </c>
      <c r="J53" s="11">
        <v>113177.97</v>
      </c>
      <c r="K53" s="86">
        <f t="shared" si="2"/>
        <v>159822.03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8" t="s">
        <v>79</v>
      </c>
      <c r="H54" s="14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8" t="s">
        <v>81</v>
      </c>
      <c r="H55" s="14"/>
      <c r="I55" s="10">
        <v>271000</v>
      </c>
      <c r="J55" s="11">
        <v>106122.37</v>
      </c>
      <c r="K55" s="86">
        <f t="shared" si="2"/>
        <v>164877.63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8" t="s">
        <v>94</v>
      </c>
      <c r="H56" s="14"/>
      <c r="I56" s="10">
        <v>4000</v>
      </c>
      <c r="J56" s="11">
        <v>3613</v>
      </c>
      <c r="K56" s="86">
        <f t="shared" si="2"/>
        <v>387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8" t="s">
        <v>81</v>
      </c>
      <c r="H57" s="14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8" t="s">
        <v>75</v>
      </c>
      <c r="H58" s="14"/>
      <c r="I58" s="10">
        <v>77400</v>
      </c>
      <c r="J58" s="11">
        <v>36418.379999999997</v>
      </c>
      <c r="K58" s="86">
        <f t="shared" si="2"/>
        <v>40981.620000000003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8" t="s">
        <v>77</v>
      </c>
      <c r="H59" s="14"/>
      <c r="I59" s="10">
        <v>23300</v>
      </c>
      <c r="J59" s="11">
        <v>10566.15</v>
      </c>
      <c r="K59" s="86">
        <f t="shared" si="2"/>
        <v>12733.85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8" t="s">
        <v>79</v>
      </c>
      <c r="H60" s="14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8" t="s">
        <v>81</v>
      </c>
      <c r="H61" s="14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8" t="s">
        <v>81</v>
      </c>
      <c r="H62" s="14"/>
      <c r="I62" s="10">
        <v>5000</v>
      </c>
      <c r="J62" s="11">
        <v>5000</v>
      </c>
      <c r="K62" s="86">
        <f t="shared" si="2"/>
        <v>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8" t="s">
        <v>81</v>
      </c>
      <c r="H63" s="14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8" t="s">
        <v>81</v>
      </c>
      <c r="H64" s="14"/>
      <c r="I64" s="10">
        <v>379200</v>
      </c>
      <c r="J64" s="11">
        <v>168000</v>
      </c>
      <c r="K64" s="86">
        <f t="shared" si="2"/>
        <v>211200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105</v>
      </c>
      <c r="C65" s="85" t="s">
        <v>7</v>
      </c>
      <c r="D65" s="6" t="s">
        <v>62</v>
      </c>
      <c r="E65" s="7" t="s">
        <v>100</v>
      </c>
      <c r="F65" s="7" t="s">
        <v>103</v>
      </c>
      <c r="G65" s="8" t="s">
        <v>104</v>
      </c>
      <c r="H65" s="14"/>
      <c r="I65" s="10">
        <v>1455600</v>
      </c>
      <c r="J65" s="11">
        <v>389400</v>
      </c>
      <c r="K65" s="86">
        <f t="shared" si="2"/>
        <v>1066200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103</v>
      </c>
      <c r="G66" s="8" t="s">
        <v>81</v>
      </c>
      <c r="H66" s="14"/>
      <c r="I66" s="10">
        <v>12000</v>
      </c>
      <c r="J66" s="11">
        <v>0</v>
      </c>
      <c r="K66" s="86">
        <f t="shared" si="2"/>
        <v>12000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105</v>
      </c>
      <c r="C67" s="85" t="s">
        <v>7</v>
      </c>
      <c r="D67" s="6" t="s">
        <v>62</v>
      </c>
      <c r="E67" s="7" t="s">
        <v>100</v>
      </c>
      <c r="F67" s="7" t="s">
        <v>106</v>
      </c>
      <c r="G67" s="8" t="s">
        <v>104</v>
      </c>
      <c r="H67" s="14"/>
      <c r="I67" s="10">
        <v>727800</v>
      </c>
      <c r="J67" s="11">
        <v>389400</v>
      </c>
      <c r="K67" s="86">
        <f t="shared" si="2"/>
        <v>338400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8" t="s">
        <v>81</v>
      </c>
      <c r="H68" s="14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100</v>
      </c>
      <c r="F69" s="7" t="s">
        <v>107</v>
      </c>
      <c r="G69" s="8" t="s">
        <v>81</v>
      </c>
      <c r="H69" s="14"/>
      <c r="I69" s="10">
        <v>49025</v>
      </c>
      <c r="J69" s="11">
        <v>24512.5</v>
      </c>
      <c r="K69" s="86">
        <f t="shared" si="2"/>
        <v>24512.5</v>
      </c>
      <c r="L69" s="87"/>
      <c r="M69" s="61" t="str">
        <f t="shared" si="3"/>
        <v>90403149990080550244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108</v>
      </c>
      <c r="F70" s="7" t="s">
        <v>109</v>
      </c>
      <c r="G70" s="8" t="s">
        <v>81</v>
      </c>
      <c r="H70" s="14"/>
      <c r="I70" s="10">
        <v>14300</v>
      </c>
      <c r="J70" s="11">
        <v>0</v>
      </c>
      <c r="K70" s="86">
        <f t="shared" si="2"/>
        <v>14300</v>
      </c>
      <c r="L70" s="87"/>
      <c r="M70" s="61" t="str">
        <f t="shared" si="3"/>
        <v>90404059990073880244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110</v>
      </c>
      <c r="F71" s="7" t="s">
        <v>111</v>
      </c>
      <c r="G71" s="8" t="s">
        <v>81</v>
      </c>
      <c r="H71" s="14"/>
      <c r="I71" s="10">
        <v>395000</v>
      </c>
      <c r="J71" s="11">
        <v>209479.54</v>
      </c>
      <c r="K71" s="86">
        <f t="shared" si="2"/>
        <v>185520.46</v>
      </c>
      <c r="L71" s="87"/>
      <c r="M71" s="61" t="str">
        <f t="shared" si="3"/>
        <v>90404090140180570244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112</v>
      </c>
      <c r="F72" s="7" t="s">
        <v>113</v>
      </c>
      <c r="G72" s="8" t="s">
        <v>81</v>
      </c>
      <c r="H72" s="14"/>
      <c r="I72" s="10">
        <v>400000</v>
      </c>
      <c r="J72" s="11">
        <v>120000</v>
      </c>
      <c r="K72" s="86">
        <f t="shared" si="2"/>
        <v>280000</v>
      </c>
      <c r="L72" s="87"/>
      <c r="M72" s="61" t="str">
        <f t="shared" si="3"/>
        <v>90404120150420470244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112</v>
      </c>
      <c r="F73" s="7" t="s">
        <v>114</v>
      </c>
      <c r="G73" s="8" t="s">
        <v>81</v>
      </c>
      <c r="H73" s="14"/>
      <c r="I73" s="10">
        <v>10000</v>
      </c>
      <c r="J73" s="11">
        <v>0</v>
      </c>
      <c r="K73" s="86">
        <f t="shared" si="2"/>
        <v>10000</v>
      </c>
      <c r="L73" s="87"/>
      <c r="M73" s="61" t="str">
        <f t="shared" si="3"/>
        <v>90404129990020460244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80</v>
      </c>
      <c r="C74" s="85" t="s">
        <v>7</v>
      </c>
      <c r="D74" s="6" t="s">
        <v>62</v>
      </c>
      <c r="E74" s="7" t="s">
        <v>115</v>
      </c>
      <c r="F74" s="7" t="s">
        <v>116</v>
      </c>
      <c r="G74" s="8" t="s">
        <v>81</v>
      </c>
      <c r="H74" s="14"/>
      <c r="I74" s="10">
        <v>364000</v>
      </c>
      <c r="J74" s="11">
        <v>158725.68</v>
      </c>
      <c r="K74" s="86">
        <f t="shared" si="2"/>
        <v>205274.32</v>
      </c>
      <c r="L74" s="87"/>
      <c r="M74" s="61" t="str">
        <f t="shared" si="3"/>
        <v>90405030110229990244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 ht="22.5">
      <c r="B75" s="9" t="s">
        <v>85</v>
      </c>
      <c r="C75" s="85" t="s">
        <v>7</v>
      </c>
      <c r="D75" s="6" t="s">
        <v>62</v>
      </c>
      <c r="E75" s="7" t="s">
        <v>115</v>
      </c>
      <c r="F75" s="7" t="s">
        <v>116</v>
      </c>
      <c r="G75" s="8" t="s">
        <v>84</v>
      </c>
      <c r="H75" s="14"/>
      <c r="I75" s="10">
        <v>52000</v>
      </c>
      <c r="J75" s="11">
        <v>0</v>
      </c>
      <c r="K75" s="86">
        <f t="shared" si="2"/>
        <v>52000</v>
      </c>
      <c r="L75" s="87"/>
      <c r="M75" s="61" t="str">
        <f t="shared" si="3"/>
        <v>90405030110229990851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80</v>
      </c>
      <c r="C76" s="85" t="s">
        <v>7</v>
      </c>
      <c r="D76" s="6" t="s">
        <v>62</v>
      </c>
      <c r="E76" s="7" t="s">
        <v>115</v>
      </c>
      <c r="F76" s="7" t="s">
        <v>117</v>
      </c>
      <c r="G76" s="8" t="s">
        <v>81</v>
      </c>
      <c r="H76" s="14"/>
      <c r="I76" s="10">
        <v>1206700</v>
      </c>
      <c r="J76" s="11">
        <v>0</v>
      </c>
      <c r="K76" s="86">
        <f t="shared" si="2"/>
        <v>1206700</v>
      </c>
      <c r="L76" s="87"/>
      <c r="M76" s="61" t="str">
        <f t="shared" si="3"/>
        <v>904050301102S0303244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118</v>
      </c>
      <c r="C77" s="85" t="s">
        <v>7</v>
      </c>
      <c r="D77" s="6" t="s">
        <v>62</v>
      </c>
      <c r="E77" s="7" t="s">
        <v>115</v>
      </c>
      <c r="F77" s="7" t="s">
        <v>119</v>
      </c>
      <c r="G77" s="8" t="s">
        <v>120</v>
      </c>
      <c r="H77" s="14"/>
      <c r="I77" s="10">
        <v>363000</v>
      </c>
      <c r="J77" s="11">
        <v>194800</v>
      </c>
      <c r="K77" s="86">
        <f t="shared" si="2"/>
        <v>168200</v>
      </c>
      <c r="L77" s="87"/>
      <c r="M77" s="61" t="str">
        <f t="shared" si="3"/>
        <v>90405030110381340540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80</v>
      </c>
      <c r="C78" s="85" t="s">
        <v>7</v>
      </c>
      <c r="D78" s="6" t="s">
        <v>62</v>
      </c>
      <c r="E78" s="7" t="s">
        <v>121</v>
      </c>
      <c r="F78" s="7" t="s">
        <v>122</v>
      </c>
      <c r="G78" s="8" t="s">
        <v>81</v>
      </c>
      <c r="H78" s="14"/>
      <c r="I78" s="10">
        <v>10000</v>
      </c>
      <c r="J78" s="11">
        <v>1400</v>
      </c>
      <c r="K78" s="86">
        <f t="shared" si="2"/>
        <v>8600</v>
      </c>
      <c r="L78" s="87"/>
      <c r="M78" s="61" t="str">
        <f t="shared" si="3"/>
        <v>90407050150121010244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118</v>
      </c>
      <c r="C79" s="85" t="s">
        <v>7</v>
      </c>
      <c r="D79" s="6" t="s">
        <v>62</v>
      </c>
      <c r="E79" s="7" t="s">
        <v>123</v>
      </c>
      <c r="F79" s="7" t="s">
        <v>124</v>
      </c>
      <c r="G79" s="8" t="s">
        <v>120</v>
      </c>
      <c r="H79" s="14"/>
      <c r="I79" s="10">
        <v>324000</v>
      </c>
      <c r="J79" s="11">
        <v>148984.1</v>
      </c>
      <c r="K79" s="86">
        <f t="shared" si="2"/>
        <v>175015.9</v>
      </c>
      <c r="L79" s="87"/>
      <c r="M79" s="61" t="str">
        <f t="shared" si="3"/>
        <v>90408010120181690540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118</v>
      </c>
      <c r="C80" s="85" t="s">
        <v>7</v>
      </c>
      <c r="D80" s="6" t="s">
        <v>62</v>
      </c>
      <c r="E80" s="7" t="s">
        <v>123</v>
      </c>
      <c r="F80" s="7" t="s">
        <v>125</v>
      </c>
      <c r="G80" s="8" t="s">
        <v>120</v>
      </c>
      <c r="H80" s="14"/>
      <c r="I80" s="10">
        <v>22000</v>
      </c>
      <c r="J80" s="11">
        <v>5843.48</v>
      </c>
      <c r="K80" s="86">
        <f t="shared" si="2"/>
        <v>16156.52</v>
      </c>
      <c r="L80" s="87"/>
      <c r="M80" s="61" t="str">
        <f t="shared" si="3"/>
        <v>90408010120282220540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80</v>
      </c>
      <c r="C81" s="85" t="s">
        <v>7</v>
      </c>
      <c r="D81" s="6" t="s">
        <v>62</v>
      </c>
      <c r="E81" s="7" t="s">
        <v>126</v>
      </c>
      <c r="F81" s="7" t="s">
        <v>127</v>
      </c>
      <c r="G81" s="8" t="s">
        <v>81</v>
      </c>
      <c r="H81" s="14"/>
      <c r="I81" s="10">
        <v>86000</v>
      </c>
      <c r="J81" s="11">
        <v>26406.86</v>
      </c>
      <c r="K81" s="86">
        <f t="shared" si="2"/>
        <v>59593.14</v>
      </c>
      <c r="L81" s="87"/>
      <c r="M81" s="61" t="str">
        <f t="shared" si="3"/>
        <v>90408040120100590244</v>
      </c>
      <c r="N81" s="62"/>
      <c r="O81" s="62"/>
      <c r="P81" s="62"/>
      <c r="Q81" s="62"/>
      <c r="R81" s="62"/>
      <c r="S81" s="62"/>
      <c r="T81" s="62"/>
      <c r="U81" s="62"/>
    </row>
    <row r="82" spans="2:21" s="63" customFormat="1">
      <c r="B82" s="9" t="s">
        <v>82</v>
      </c>
      <c r="C82" s="85" t="s">
        <v>7</v>
      </c>
      <c r="D82" s="6" t="s">
        <v>62</v>
      </c>
      <c r="E82" s="7" t="s">
        <v>126</v>
      </c>
      <c r="F82" s="7" t="s">
        <v>127</v>
      </c>
      <c r="G82" s="8" t="s">
        <v>83</v>
      </c>
      <c r="H82" s="14"/>
      <c r="I82" s="10">
        <v>135000</v>
      </c>
      <c r="J82" s="11">
        <v>78783.11</v>
      </c>
      <c r="K82" s="86">
        <f t="shared" si="2"/>
        <v>56216.89</v>
      </c>
      <c r="L82" s="87"/>
      <c r="M82" s="61" t="str">
        <f t="shared" si="3"/>
        <v>90408040120100590247</v>
      </c>
      <c r="N82" s="62"/>
      <c r="O82" s="62"/>
      <c r="P82" s="62"/>
      <c r="Q82" s="62"/>
      <c r="R82" s="62"/>
      <c r="S82" s="62"/>
      <c r="T82" s="62"/>
      <c r="U82" s="62"/>
    </row>
    <row r="83" spans="2:21" ht="0.75" customHeight="1" thickBot="1">
      <c r="B83" s="88"/>
      <c r="C83" s="89"/>
      <c r="D83" s="66"/>
      <c r="E83" s="67"/>
      <c r="F83" s="67"/>
      <c r="G83" s="67"/>
      <c r="H83" s="68"/>
      <c r="I83" s="69"/>
      <c r="J83" s="70"/>
      <c r="K83" s="71"/>
      <c r="L83" s="72"/>
    </row>
    <row r="84" spans="2:21" ht="13.5" thickBot="1">
      <c r="B84" s="90"/>
      <c r="C84" s="90"/>
      <c r="D84" s="27"/>
      <c r="E84" s="27"/>
      <c r="F84" s="27"/>
      <c r="G84" s="27"/>
      <c r="H84" s="27"/>
      <c r="I84" s="91"/>
      <c r="J84" s="91"/>
      <c r="K84" s="91"/>
      <c r="L84" s="92"/>
    </row>
    <row r="85" spans="2:21" ht="28.5" customHeight="1" thickBot="1">
      <c r="B85" s="93" t="s">
        <v>18</v>
      </c>
      <c r="C85" s="94">
        <v>450</v>
      </c>
      <c r="D85" s="225" t="s">
        <v>17</v>
      </c>
      <c r="E85" s="226"/>
      <c r="F85" s="226"/>
      <c r="G85" s="227"/>
      <c r="H85" s="95"/>
      <c r="I85" s="96">
        <f>0-I93</f>
        <v>-226000</v>
      </c>
      <c r="J85" s="96">
        <f>J16-J42</f>
        <v>1570550.78</v>
      </c>
      <c r="K85" s="97" t="s">
        <v>17</v>
      </c>
    </row>
    <row r="86" spans="2:21">
      <c r="B86" s="90"/>
      <c r="C86" s="98"/>
      <c r="D86" s="27"/>
      <c r="E86" s="27"/>
      <c r="F86" s="27"/>
      <c r="G86" s="27"/>
      <c r="H86" s="27"/>
      <c r="I86" s="27"/>
      <c r="J86" s="27"/>
      <c r="K86" s="27"/>
    </row>
    <row r="87" spans="2:21" ht="15">
      <c r="B87" s="172" t="s">
        <v>32</v>
      </c>
      <c r="C87" s="172"/>
      <c r="D87" s="172"/>
      <c r="E87" s="172"/>
      <c r="F87" s="172"/>
      <c r="G87" s="172"/>
      <c r="H87" s="172"/>
      <c r="I87" s="172"/>
      <c r="J87" s="172"/>
      <c r="K87" s="172"/>
      <c r="L87" s="76"/>
    </row>
    <row r="88" spans="2:21">
      <c r="B88" s="35"/>
      <c r="C88" s="99"/>
      <c r="D88" s="36"/>
      <c r="E88" s="36"/>
      <c r="F88" s="36"/>
      <c r="G88" s="36"/>
      <c r="H88" s="36"/>
      <c r="I88" s="37"/>
      <c r="J88" s="37"/>
      <c r="K88" s="100" t="s">
        <v>27</v>
      </c>
      <c r="L88" s="101"/>
    </row>
    <row r="89" spans="2:21" ht="17.100000000000001" customHeight="1">
      <c r="B89" s="187" t="s">
        <v>39</v>
      </c>
      <c r="C89" s="174" t="s">
        <v>40</v>
      </c>
      <c r="D89" s="191" t="s">
        <v>45</v>
      </c>
      <c r="E89" s="192"/>
      <c r="F89" s="192"/>
      <c r="G89" s="193"/>
      <c r="H89" s="175"/>
      <c r="I89" s="174" t="s">
        <v>42</v>
      </c>
      <c r="J89" s="174" t="s">
        <v>23</v>
      </c>
      <c r="K89" s="173" t="s">
        <v>43</v>
      </c>
      <c r="L89" s="40"/>
    </row>
    <row r="90" spans="2:21" ht="17.100000000000001" customHeight="1">
      <c r="B90" s="187"/>
      <c r="C90" s="174"/>
      <c r="D90" s="194"/>
      <c r="E90" s="195"/>
      <c r="F90" s="195"/>
      <c r="G90" s="196"/>
      <c r="H90" s="176"/>
      <c r="I90" s="174"/>
      <c r="J90" s="174"/>
      <c r="K90" s="173"/>
      <c r="L90" s="40"/>
    </row>
    <row r="91" spans="2:21" ht="17.100000000000001" customHeight="1">
      <c r="B91" s="187"/>
      <c r="C91" s="174"/>
      <c r="D91" s="197"/>
      <c r="E91" s="198"/>
      <c r="F91" s="198"/>
      <c r="G91" s="199"/>
      <c r="H91" s="177"/>
      <c r="I91" s="174"/>
      <c r="J91" s="174"/>
      <c r="K91" s="173"/>
      <c r="L91" s="40"/>
    </row>
    <row r="92" spans="2:21" ht="13.5" thickBot="1">
      <c r="B92" s="41">
        <v>1</v>
      </c>
      <c r="C92" s="78">
        <v>2</v>
      </c>
      <c r="D92" s="200">
        <v>3</v>
      </c>
      <c r="E92" s="201"/>
      <c r="F92" s="201"/>
      <c r="G92" s="202"/>
      <c r="H92" s="43"/>
      <c r="I92" s="79" t="s">
        <v>2</v>
      </c>
      <c r="J92" s="79" t="s">
        <v>25</v>
      </c>
      <c r="K92" s="80" t="s">
        <v>26</v>
      </c>
      <c r="L92" s="46"/>
    </row>
    <row r="93" spans="2:21" ht="12.75" customHeight="1">
      <c r="B93" s="102" t="s">
        <v>33</v>
      </c>
      <c r="C93" s="48" t="s">
        <v>8</v>
      </c>
      <c r="D93" s="203" t="s">
        <v>17</v>
      </c>
      <c r="E93" s="204"/>
      <c r="F93" s="204"/>
      <c r="G93" s="205"/>
      <c r="H93" s="49"/>
      <c r="I93" s="103">
        <f>I95+I99+I103</f>
        <v>226000</v>
      </c>
      <c r="J93" s="103">
        <f>J95+J99+J103</f>
        <v>-1570550.78</v>
      </c>
      <c r="K93" s="104">
        <f>K95+K99+K103</f>
        <v>1796550.78</v>
      </c>
    </row>
    <row r="94" spans="2:21" ht="12.75" customHeight="1">
      <c r="B94" s="105" t="s">
        <v>11</v>
      </c>
      <c r="C94" s="106"/>
      <c r="D94" s="213"/>
      <c r="E94" s="214"/>
      <c r="F94" s="214"/>
      <c r="G94" s="215"/>
      <c r="H94" s="107"/>
      <c r="I94" s="108"/>
      <c r="J94" s="109"/>
      <c r="K94" s="110"/>
    </row>
    <row r="95" spans="2:21" ht="12.75" customHeight="1">
      <c r="B95" s="105" t="s">
        <v>34</v>
      </c>
      <c r="C95" s="111" t="s">
        <v>12</v>
      </c>
      <c r="D95" s="216" t="s">
        <v>17</v>
      </c>
      <c r="E95" s="217"/>
      <c r="F95" s="217"/>
      <c r="G95" s="218"/>
      <c r="H95" s="112"/>
      <c r="I95" s="50">
        <v>0</v>
      </c>
      <c r="J95" s="50">
        <v>0</v>
      </c>
      <c r="K95" s="113">
        <v>0</v>
      </c>
    </row>
    <row r="96" spans="2:21" ht="12.75" customHeight="1">
      <c r="B96" s="105" t="s">
        <v>10</v>
      </c>
      <c r="C96" s="53"/>
      <c r="D96" s="219"/>
      <c r="E96" s="220"/>
      <c r="F96" s="220"/>
      <c r="G96" s="221"/>
      <c r="H96" s="114"/>
      <c r="I96" s="115"/>
      <c r="J96" s="116"/>
      <c r="K96" s="117"/>
    </row>
    <row r="97" spans="2:21" s="63" customFormat="1">
      <c r="B97" s="146"/>
      <c r="C97" s="147" t="s">
        <v>12</v>
      </c>
      <c r="D97" s="148"/>
      <c r="E97" s="188"/>
      <c r="F97" s="189"/>
      <c r="G97" s="190"/>
      <c r="H97" s="149"/>
      <c r="I97" s="150"/>
      <c r="J97" s="151"/>
      <c r="K97" s="152">
        <f>IF(IF(I97="",0,I97)=0,0,(IF(I97&gt;0,IF(J97&gt;I97,0,I97-J97),IF(J97&gt;I97,I97-J97,0))))</f>
        <v>0</v>
      </c>
      <c r="L97" s="153"/>
      <c r="M97" s="154" t="str">
        <f>IF(D97="","000",D97)&amp;IF(E97="","00000000000000000",E97)</f>
        <v>00000000000000000000</v>
      </c>
      <c r="N97" s="155"/>
      <c r="O97" s="155"/>
      <c r="P97" s="155"/>
      <c r="Q97" s="155"/>
      <c r="R97" s="155"/>
      <c r="S97" s="155"/>
      <c r="T97" s="155"/>
      <c r="U97" s="155"/>
    </row>
    <row r="98" spans="2:21" ht="6" hidden="1" customHeight="1">
      <c r="B98" s="118"/>
      <c r="C98" s="119"/>
      <c r="D98" s="120"/>
      <c r="E98" s="210"/>
      <c r="F98" s="211"/>
      <c r="G98" s="211"/>
      <c r="H98" s="212"/>
      <c r="I98" s="121"/>
      <c r="J98" s="122"/>
      <c r="K98" s="123"/>
      <c r="L98" s="124"/>
    </row>
    <row r="99" spans="2:21" ht="12.75" customHeight="1">
      <c r="B99" s="105" t="s">
        <v>35</v>
      </c>
      <c r="C99" s="53" t="s">
        <v>13</v>
      </c>
      <c r="D99" s="222" t="s">
        <v>17</v>
      </c>
      <c r="E99" s="223"/>
      <c r="F99" s="223"/>
      <c r="G99" s="224"/>
      <c r="H99" s="114"/>
      <c r="I99" s="50">
        <v>0</v>
      </c>
      <c r="J99" s="50">
        <v>0</v>
      </c>
      <c r="K99" s="12">
        <v>0</v>
      </c>
    </row>
    <row r="100" spans="2:21" ht="12.75" customHeight="1">
      <c r="B100" s="105" t="s">
        <v>10</v>
      </c>
      <c r="C100" s="53"/>
      <c r="D100" s="219"/>
      <c r="E100" s="220"/>
      <c r="F100" s="220"/>
      <c r="G100" s="221"/>
      <c r="H100" s="114"/>
      <c r="I100" s="115"/>
      <c r="J100" s="116"/>
      <c r="K100" s="117"/>
    </row>
    <row r="101" spans="2:21" s="63" customFormat="1">
      <c r="B101" s="146"/>
      <c r="C101" s="147" t="s">
        <v>13</v>
      </c>
      <c r="D101" s="148"/>
      <c r="E101" s="188"/>
      <c r="F101" s="189"/>
      <c r="G101" s="190"/>
      <c r="H101" s="149"/>
      <c r="I101" s="150"/>
      <c r="J101" s="151"/>
      <c r="K101" s="152">
        <f>IF(IF(I101="",0,I101)=0,0,(IF(I101&gt;0,IF(J101&gt;I101,0,I101-J101),IF(J101&gt;I101,I101-J101,0))))</f>
        <v>0</v>
      </c>
      <c r="L101" s="153"/>
      <c r="M101" s="154" t="str">
        <f>IF(D101="","000",D101)&amp;IF(E101="","00000000000000000",E101)</f>
        <v>00000000000000000000</v>
      </c>
      <c r="N101" s="155"/>
      <c r="O101" s="155"/>
      <c r="P101" s="155"/>
      <c r="Q101" s="155"/>
      <c r="R101" s="155"/>
      <c r="S101" s="155"/>
      <c r="T101" s="155"/>
      <c r="U101" s="155"/>
    </row>
    <row r="102" spans="2:21" ht="6" hidden="1" customHeight="1">
      <c r="B102" s="118"/>
      <c r="C102" s="58"/>
      <c r="D102" s="120"/>
      <c r="E102" s="210"/>
      <c r="F102" s="211"/>
      <c r="G102" s="211"/>
      <c r="H102" s="212"/>
      <c r="I102" s="121"/>
      <c r="J102" s="122"/>
      <c r="K102" s="123"/>
      <c r="L102" s="124"/>
    </row>
    <row r="103" spans="2:21" ht="12.75" customHeight="1">
      <c r="B103" s="105" t="s">
        <v>16</v>
      </c>
      <c r="C103" s="53" t="s">
        <v>9</v>
      </c>
      <c r="D103" s="164" t="s">
        <v>53</v>
      </c>
      <c r="E103" s="165"/>
      <c r="F103" s="165"/>
      <c r="G103" s="166"/>
      <c r="H103" s="125"/>
      <c r="I103" s="50">
        <v>226000</v>
      </c>
      <c r="J103" s="50">
        <v>-1570550.78</v>
      </c>
      <c r="K103" s="12">
        <f>IF(IF(I103="",0,I103)=0,0,(IF(I103&gt;0,IF(J103&gt;I103,0,I103-J103),IF(J103&gt;I103,I103-J103,0))))</f>
        <v>1796550.78</v>
      </c>
    </row>
    <row r="104" spans="2:21" ht="22.5">
      <c r="B104" s="105" t="s">
        <v>54</v>
      </c>
      <c r="C104" s="53" t="s">
        <v>9</v>
      </c>
      <c r="D104" s="164" t="s">
        <v>55</v>
      </c>
      <c r="E104" s="165"/>
      <c r="F104" s="165"/>
      <c r="G104" s="166"/>
      <c r="H104" s="125"/>
      <c r="I104" s="50">
        <v>226000</v>
      </c>
      <c r="J104" s="50">
        <v>-1570550.78</v>
      </c>
      <c r="K104" s="12">
        <f>IF(IF(I104="",0,I104)=0,0,(IF(I104&gt;0,IF(J104&gt;I104,0,I104-J104),IF(J104&gt;I104,I104-J104,0))))</f>
        <v>1796550.78</v>
      </c>
    </row>
    <row r="105" spans="2:21" ht="35.25" customHeight="1">
      <c r="B105" s="105" t="s">
        <v>57</v>
      </c>
      <c r="C105" s="53" t="s">
        <v>9</v>
      </c>
      <c r="D105" s="164" t="s">
        <v>56</v>
      </c>
      <c r="E105" s="165"/>
      <c r="F105" s="165"/>
      <c r="G105" s="166"/>
      <c r="H105" s="125"/>
      <c r="I105" s="50">
        <v>0</v>
      </c>
      <c r="J105" s="50">
        <v>0</v>
      </c>
      <c r="K105" s="12">
        <f>IF(IF(I105="",0,I105)=0,0,(IF(I105&gt;0,IF(J105&gt;I105,0,I105-J105),IF(J105&gt;I105,I105-J105,0))))</f>
        <v>0</v>
      </c>
    </row>
    <row r="106" spans="2:21" ht="22.5">
      <c r="B106" s="144" t="s">
        <v>71</v>
      </c>
      <c r="C106" s="126" t="s">
        <v>14</v>
      </c>
      <c r="D106" s="5" t="s">
        <v>69</v>
      </c>
      <c r="E106" s="167" t="s">
        <v>70</v>
      </c>
      <c r="F106" s="168"/>
      <c r="G106" s="169"/>
      <c r="H106" s="15"/>
      <c r="I106" s="1">
        <v>-9473225</v>
      </c>
      <c r="J106" s="1">
        <v>-5143469.38</v>
      </c>
      <c r="K106" s="127" t="s">
        <v>17</v>
      </c>
      <c r="L106" s="128"/>
      <c r="M106" s="129" t="str">
        <f>IF(D106="","000",D106)&amp;IF(E106="","00000000000000000",E106)</f>
        <v>00001050201100000510</v>
      </c>
    </row>
    <row r="107" spans="2:21" ht="22.5">
      <c r="B107" s="144" t="s">
        <v>67</v>
      </c>
      <c r="C107" s="126" t="s">
        <v>15</v>
      </c>
      <c r="D107" s="5" t="s">
        <v>69</v>
      </c>
      <c r="E107" s="167" t="s">
        <v>68</v>
      </c>
      <c r="F107" s="168"/>
      <c r="G107" s="169"/>
      <c r="H107" s="15"/>
      <c r="I107" s="4">
        <v>9699225</v>
      </c>
      <c r="J107" s="4">
        <v>3572918.6</v>
      </c>
      <c r="K107" s="130" t="s">
        <v>17</v>
      </c>
      <c r="L107" s="131"/>
      <c r="M107" s="129" t="str">
        <f>IF(D107="","000",D107)&amp;IF(E107="","00000000000000000",E107)</f>
        <v>00001050201100000610</v>
      </c>
    </row>
    <row r="108" spans="2:21" ht="0.75" customHeight="1" thickBot="1">
      <c r="B108" s="90"/>
      <c r="C108" s="65"/>
      <c r="D108" s="132"/>
      <c r="E108" s="170"/>
      <c r="F108" s="170"/>
      <c r="G108" s="170"/>
      <c r="H108" s="171"/>
      <c r="I108" s="133"/>
      <c r="J108" s="133"/>
      <c r="K108" s="134"/>
      <c r="L108" s="19"/>
    </row>
    <row r="109" spans="2:21">
      <c r="B109" s="90"/>
      <c r="C109" s="98"/>
      <c r="D109" s="27"/>
      <c r="E109" s="27"/>
      <c r="F109" s="27"/>
      <c r="G109" s="27"/>
      <c r="H109" s="27"/>
      <c r="I109" s="27"/>
      <c r="J109" s="27"/>
      <c r="K109" s="27"/>
      <c r="L109" s="135"/>
      <c r="M109" s="135"/>
    </row>
    <row r="110" spans="2:21" ht="21.75" customHeight="1">
      <c r="B110" s="136" t="s">
        <v>48</v>
      </c>
      <c r="C110" s="162"/>
      <c r="D110" s="162"/>
      <c r="E110" s="162"/>
      <c r="F110" s="98"/>
      <c r="G110" s="98"/>
      <c r="H110" s="27"/>
      <c r="I110" s="137" t="s">
        <v>50</v>
      </c>
      <c r="J110" s="138"/>
      <c r="K110" s="141"/>
      <c r="L110" s="135"/>
      <c r="M110" s="135"/>
    </row>
    <row r="111" spans="2:21">
      <c r="B111" s="22" t="s">
        <v>46</v>
      </c>
      <c r="C111" s="161" t="s">
        <v>47</v>
      </c>
      <c r="D111" s="161"/>
      <c r="E111" s="161"/>
      <c r="F111" s="98"/>
      <c r="G111" s="98"/>
      <c r="H111" s="27"/>
      <c r="I111" s="27"/>
      <c r="J111" s="139" t="s">
        <v>51</v>
      </c>
      <c r="K111" s="98" t="s">
        <v>47</v>
      </c>
      <c r="L111" s="135"/>
      <c r="M111" s="135"/>
    </row>
    <row r="112" spans="2:21">
      <c r="B112" s="22"/>
      <c r="C112" s="98"/>
      <c r="D112" s="27"/>
      <c r="E112" s="27"/>
      <c r="F112" s="27"/>
      <c r="G112" s="27"/>
      <c r="H112" s="27"/>
      <c r="I112" s="27"/>
      <c r="J112" s="27"/>
      <c r="K112" s="27"/>
      <c r="L112" s="135"/>
      <c r="M112" s="135"/>
    </row>
    <row r="113" spans="2:13" ht="21.75" customHeight="1">
      <c r="B113" s="22" t="s">
        <v>49</v>
      </c>
      <c r="C113" s="163"/>
      <c r="D113" s="163"/>
      <c r="E113" s="163"/>
      <c r="F113" s="140"/>
      <c r="G113" s="140"/>
      <c r="H113" s="27"/>
      <c r="I113" s="27"/>
      <c r="J113" s="27"/>
      <c r="K113" s="27"/>
      <c r="L113" s="135"/>
      <c r="M113" s="135"/>
    </row>
    <row r="114" spans="2:13">
      <c r="B114" s="22" t="s">
        <v>46</v>
      </c>
      <c r="C114" s="161" t="s">
        <v>47</v>
      </c>
      <c r="D114" s="161"/>
      <c r="E114" s="161"/>
      <c r="F114" s="98"/>
      <c r="G114" s="98"/>
      <c r="H114" s="27"/>
      <c r="I114" s="27"/>
      <c r="J114" s="27"/>
      <c r="K114" s="27"/>
      <c r="L114" s="135"/>
      <c r="M114" s="135"/>
    </row>
    <row r="115" spans="2:13">
      <c r="B115" s="22"/>
      <c r="C115" s="98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22" t="s">
        <v>31</v>
      </c>
      <c r="C116" s="98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B117" s="90"/>
      <c r="C117" s="98"/>
      <c r="D117" s="27"/>
      <c r="E117" s="27"/>
      <c r="F117" s="27"/>
      <c r="G117" s="27"/>
      <c r="H117" s="27"/>
      <c r="I117" s="27"/>
      <c r="J117" s="27"/>
      <c r="K117" s="27"/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  <row r="123" spans="2:13">
      <c r="L123" s="135"/>
      <c r="M123" s="135"/>
    </row>
  </sheetData>
  <mergeCells count="74">
    <mergeCell ref="E102:H102"/>
    <mergeCell ref="E30:G30"/>
    <mergeCell ref="E31:G31"/>
    <mergeCell ref="E32:G32"/>
    <mergeCell ref="E33:G33"/>
    <mergeCell ref="D96:G96"/>
    <mergeCell ref="D99:G99"/>
    <mergeCell ref="D100:G100"/>
    <mergeCell ref="D41:G41"/>
    <mergeCell ref="D42:G42"/>
    <mergeCell ref="D43:G43"/>
    <mergeCell ref="D85:G85"/>
    <mergeCell ref="D89:G91"/>
    <mergeCell ref="D92:G92"/>
    <mergeCell ref="E97:G97"/>
    <mergeCell ref="H38:H40"/>
    <mergeCell ref="E101:G101"/>
    <mergeCell ref="D12:G14"/>
    <mergeCell ref="D15:G15"/>
    <mergeCell ref="D16:G16"/>
    <mergeCell ref="D17:G17"/>
    <mergeCell ref="D38:G40"/>
    <mergeCell ref="E34:H34"/>
    <mergeCell ref="E98:H98"/>
    <mergeCell ref="H89:H91"/>
    <mergeCell ref="D93:G93"/>
    <mergeCell ref="D94:G94"/>
    <mergeCell ref="D95:G95"/>
    <mergeCell ref="I89:I91"/>
    <mergeCell ref="B89:B91"/>
    <mergeCell ref="C89:C91"/>
    <mergeCell ref="K89:K91"/>
    <mergeCell ref="J89:J91"/>
    <mergeCell ref="J12:J14"/>
    <mergeCell ref="B12:B14"/>
    <mergeCell ref="I38:I40"/>
    <mergeCell ref="C38:C40"/>
    <mergeCell ref="B36:K36"/>
    <mergeCell ref="K38:K40"/>
    <mergeCell ref="J38:J40"/>
    <mergeCell ref="B38:B40"/>
    <mergeCell ref="E28:G28"/>
    <mergeCell ref="E29:G29"/>
    <mergeCell ref="B2:J2"/>
    <mergeCell ref="C6:I6"/>
    <mergeCell ref="C7:I7"/>
    <mergeCell ref="C4:E4"/>
    <mergeCell ref="H4:I4"/>
    <mergeCell ref="B10:K10"/>
    <mergeCell ref="K12:K14"/>
    <mergeCell ref="I12:I14"/>
    <mergeCell ref="C12:C14"/>
    <mergeCell ref="B87:K87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C114:E114"/>
    <mergeCell ref="C110:E110"/>
    <mergeCell ref="C113:E113"/>
    <mergeCell ref="C111:E111"/>
    <mergeCell ref="D103:G103"/>
    <mergeCell ref="D104:G104"/>
    <mergeCell ref="D105:G105"/>
    <mergeCell ref="E107:G107"/>
    <mergeCell ref="E106:G106"/>
    <mergeCell ref="E108:H10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23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3" width="5.7109375" style="16" customWidth="1"/>
    <col min="4" max="4" width="4.7109375" style="16" customWidth="1"/>
    <col min="5" max="5" width="5.7109375" style="16" customWidth="1"/>
    <col min="6" max="6" width="10.7109375" style="16" customWidth="1"/>
    <col min="7" max="8" width="4.7109375" style="16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0" width="9.140625" style="17" hidden="1" customWidth="1"/>
    <col min="21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45108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63</v>
      </c>
      <c r="M5" s="20"/>
    </row>
    <row r="6" spans="2:14">
      <c r="B6" s="158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65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5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64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74" t="s">
        <v>41</v>
      </c>
      <c r="E12" s="174"/>
      <c r="F12" s="174"/>
      <c r="G12" s="174"/>
      <c r="H12" s="174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74"/>
      <c r="E13" s="174"/>
      <c r="F13" s="174"/>
      <c r="G13" s="174"/>
      <c r="H13" s="174"/>
      <c r="I13" s="174"/>
      <c r="J13" s="174"/>
      <c r="K13" s="173"/>
      <c r="L13" s="40"/>
    </row>
    <row r="14" spans="2:14">
      <c r="B14" s="187"/>
      <c r="C14" s="174"/>
      <c r="D14" s="174"/>
      <c r="E14" s="174"/>
      <c r="F14" s="174"/>
      <c r="G14" s="174"/>
      <c r="H14" s="174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29">
        <v>3</v>
      </c>
      <c r="E15" s="229"/>
      <c r="F15" s="229"/>
      <c r="G15" s="229"/>
      <c r="H15" s="229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4"/>
      <c r="H16" s="205"/>
      <c r="I16" s="50">
        <v>9473225</v>
      </c>
      <c r="J16" s="50">
        <v>5067171.66</v>
      </c>
      <c r="K16" s="51">
        <v>4638599.0599999996</v>
      </c>
    </row>
    <row r="17" spans="2:21">
      <c r="B17" s="52" t="s">
        <v>4</v>
      </c>
      <c r="C17" s="53"/>
      <c r="D17" s="206"/>
      <c r="E17" s="207"/>
      <c r="F17" s="207"/>
      <c r="G17" s="207"/>
      <c r="H17" s="208"/>
      <c r="I17" s="55"/>
      <c r="J17" s="56"/>
      <c r="K17" s="57"/>
    </row>
    <row r="18" spans="2:21" s="63" customFormat="1" ht="67.5">
      <c r="B18" s="9" t="s">
        <v>128</v>
      </c>
      <c r="C18" s="58" t="s">
        <v>6</v>
      </c>
      <c r="D18" s="6" t="s">
        <v>129</v>
      </c>
      <c r="E18" s="178" t="s">
        <v>130</v>
      </c>
      <c r="F18" s="179"/>
      <c r="G18" s="179"/>
      <c r="H18" s="180"/>
      <c r="I18" s="2">
        <v>46000</v>
      </c>
      <c r="J18" s="3">
        <v>31188.5</v>
      </c>
      <c r="K18" s="59">
        <f t="shared" ref="K18:K33" si="0">IF(IF(I18="",0,I18)=0,0,(IF(I18&gt;0,IF(J18&gt;I18,0,I18-J18),IF(J18&gt;I18,I18-J18,0))))</f>
        <v>14811.5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131</v>
      </c>
      <c r="C19" s="58" t="s">
        <v>6</v>
      </c>
      <c r="D19" s="6" t="s">
        <v>129</v>
      </c>
      <c r="E19" s="178" t="s">
        <v>132</v>
      </c>
      <c r="F19" s="179"/>
      <c r="G19" s="179"/>
      <c r="H19" s="180"/>
      <c r="I19" s="2">
        <v>0</v>
      </c>
      <c r="J19" s="3">
        <v>907.87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133</v>
      </c>
      <c r="C20" s="58" t="s">
        <v>6</v>
      </c>
      <c r="D20" s="6" t="s">
        <v>129</v>
      </c>
      <c r="E20" s="178" t="s">
        <v>134</v>
      </c>
      <c r="F20" s="179"/>
      <c r="G20" s="179"/>
      <c r="H20" s="180"/>
      <c r="I20" s="2">
        <v>471000</v>
      </c>
      <c r="J20" s="3">
        <v>677440.23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135</v>
      </c>
      <c r="C21" s="58" t="s">
        <v>6</v>
      </c>
      <c r="D21" s="6" t="s">
        <v>129</v>
      </c>
      <c r="E21" s="178" t="s">
        <v>136</v>
      </c>
      <c r="F21" s="179"/>
      <c r="G21" s="179"/>
      <c r="H21" s="180"/>
      <c r="I21" s="2">
        <v>288000</v>
      </c>
      <c r="J21" s="3">
        <v>25149.82</v>
      </c>
      <c r="K21" s="59">
        <f t="shared" si="0"/>
        <v>262850.18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137</v>
      </c>
      <c r="C22" s="58" t="s">
        <v>6</v>
      </c>
      <c r="D22" s="6" t="s">
        <v>129</v>
      </c>
      <c r="E22" s="178" t="s">
        <v>138</v>
      </c>
      <c r="F22" s="179"/>
      <c r="G22" s="179"/>
      <c r="H22" s="180"/>
      <c r="I22" s="2">
        <v>124000</v>
      </c>
      <c r="J22" s="3">
        <v>148877.34</v>
      </c>
      <c r="K22" s="59">
        <f t="shared" si="0"/>
        <v>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139</v>
      </c>
      <c r="C23" s="58" t="s">
        <v>6</v>
      </c>
      <c r="D23" s="6" t="s">
        <v>129</v>
      </c>
      <c r="E23" s="178" t="s">
        <v>140</v>
      </c>
      <c r="F23" s="179"/>
      <c r="G23" s="179"/>
      <c r="H23" s="180"/>
      <c r="I23" s="2">
        <v>829000</v>
      </c>
      <c r="J23" s="3">
        <v>-2668.58</v>
      </c>
      <c r="K23" s="59">
        <f t="shared" si="0"/>
        <v>831668.58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141</v>
      </c>
      <c r="C24" s="58" t="s">
        <v>6</v>
      </c>
      <c r="D24" s="6" t="s">
        <v>62</v>
      </c>
      <c r="E24" s="178" t="s">
        <v>142</v>
      </c>
      <c r="F24" s="179"/>
      <c r="G24" s="179"/>
      <c r="H24" s="180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143</v>
      </c>
      <c r="C25" s="58" t="s">
        <v>6</v>
      </c>
      <c r="D25" s="6" t="s">
        <v>62</v>
      </c>
      <c r="E25" s="178" t="s">
        <v>144</v>
      </c>
      <c r="F25" s="179"/>
      <c r="G25" s="179"/>
      <c r="H25" s="180"/>
      <c r="I25" s="2">
        <v>227000</v>
      </c>
      <c r="J25" s="3">
        <v>34638.67</v>
      </c>
      <c r="K25" s="59">
        <f t="shared" si="0"/>
        <v>192361.33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145</v>
      </c>
      <c r="C26" s="58" t="s">
        <v>6</v>
      </c>
      <c r="D26" s="6" t="s">
        <v>62</v>
      </c>
      <c r="E26" s="178" t="s">
        <v>146</v>
      </c>
      <c r="F26" s="179"/>
      <c r="G26" s="179"/>
      <c r="H26" s="180"/>
      <c r="I26" s="2">
        <v>62000</v>
      </c>
      <c r="J26" s="3">
        <v>28908</v>
      </c>
      <c r="K26" s="59">
        <f t="shared" si="0"/>
        <v>33092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147</v>
      </c>
      <c r="C27" s="58" t="s">
        <v>6</v>
      </c>
      <c r="D27" s="6" t="s">
        <v>62</v>
      </c>
      <c r="E27" s="178" t="s">
        <v>148</v>
      </c>
      <c r="F27" s="179"/>
      <c r="G27" s="179"/>
      <c r="H27" s="180"/>
      <c r="I27" s="2">
        <v>4234000</v>
      </c>
      <c r="J27" s="3">
        <v>3412000</v>
      </c>
      <c r="K27" s="59">
        <f t="shared" si="0"/>
        <v>822000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150</v>
      </c>
      <c r="C28" s="58" t="s">
        <v>6</v>
      </c>
      <c r="D28" s="6" t="s">
        <v>62</v>
      </c>
      <c r="E28" s="178" t="s">
        <v>149</v>
      </c>
      <c r="F28" s="179"/>
      <c r="G28" s="179"/>
      <c r="H28" s="180"/>
      <c r="I28" s="2">
        <v>2613300</v>
      </c>
      <c r="J28" s="3">
        <v>389400</v>
      </c>
      <c r="K28" s="59">
        <f t="shared" si="0"/>
        <v>2223900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152</v>
      </c>
      <c r="C29" s="58" t="s">
        <v>6</v>
      </c>
      <c r="D29" s="6" t="s">
        <v>62</v>
      </c>
      <c r="E29" s="178" t="s">
        <v>151</v>
      </c>
      <c r="F29" s="179"/>
      <c r="G29" s="179"/>
      <c r="H29" s="180"/>
      <c r="I29" s="2">
        <v>14300</v>
      </c>
      <c r="J29" s="3">
        <v>0</v>
      </c>
      <c r="K29" s="59">
        <f t="shared" si="0"/>
        <v>14300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153</v>
      </c>
      <c r="C30" s="58" t="s">
        <v>6</v>
      </c>
      <c r="D30" s="6" t="s">
        <v>62</v>
      </c>
      <c r="E30" s="178" t="s">
        <v>154</v>
      </c>
      <c r="F30" s="179"/>
      <c r="G30" s="179"/>
      <c r="H30" s="180"/>
      <c r="I30" s="2">
        <v>115600</v>
      </c>
      <c r="J30" s="3">
        <v>46984.53</v>
      </c>
      <c r="K30" s="59">
        <f t="shared" si="0"/>
        <v>68615.47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155</v>
      </c>
      <c r="C31" s="58" t="s">
        <v>6</v>
      </c>
      <c r="D31" s="6" t="s">
        <v>62</v>
      </c>
      <c r="E31" s="178" t="s">
        <v>156</v>
      </c>
      <c r="F31" s="179"/>
      <c r="G31" s="179"/>
      <c r="H31" s="180"/>
      <c r="I31" s="2">
        <v>395000</v>
      </c>
      <c r="J31" s="3">
        <v>220000</v>
      </c>
      <c r="K31" s="59">
        <f t="shared" si="0"/>
        <v>175000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158</v>
      </c>
      <c r="C32" s="58" t="s">
        <v>6</v>
      </c>
      <c r="D32" s="6" t="s">
        <v>62</v>
      </c>
      <c r="E32" s="178" t="s">
        <v>157</v>
      </c>
      <c r="F32" s="179"/>
      <c r="G32" s="179"/>
      <c r="H32" s="180"/>
      <c r="I32" s="2">
        <v>54025</v>
      </c>
      <c r="J32" s="3">
        <v>54025</v>
      </c>
      <c r="K32" s="59">
        <f t="shared" si="0"/>
        <v>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160</v>
      </c>
      <c r="C33" s="58" t="s">
        <v>6</v>
      </c>
      <c r="D33" s="6" t="s">
        <v>62</v>
      </c>
      <c r="E33" s="178" t="s">
        <v>159</v>
      </c>
      <c r="F33" s="179"/>
      <c r="G33" s="179"/>
      <c r="H33" s="180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74" t="s">
        <v>44</v>
      </c>
      <c r="E38" s="174"/>
      <c r="F38" s="174"/>
      <c r="G38" s="174"/>
      <c r="H38" s="174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74"/>
      <c r="E39" s="174"/>
      <c r="F39" s="174"/>
      <c r="G39" s="174"/>
      <c r="H39" s="174"/>
      <c r="I39" s="174"/>
      <c r="J39" s="174"/>
      <c r="K39" s="173"/>
      <c r="L39" s="40"/>
    </row>
    <row r="40" spans="2:21">
      <c r="B40" s="187"/>
      <c r="C40" s="174"/>
      <c r="D40" s="174"/>
      <c r="E40" s="174"/>
      <c r="F40" s="174"/>
      <c r="G40" s="174"/>
      <c r="H40" s="174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28">
        <v>3</v>
      </c>
      <c r="E41" s="228"/>
      <c r="F41" s="228"/>
      <c r="G41" s="228"/>
      <c r="H41" s="228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4"/>
      <c r="H42" s="205"/>
      <c r="I42" s="81">
        <v>9699225</v>
      </c>
      <c r="J42" s="81">
        <v>3496620.88</v>
      </c>
      <c r="K42" s="51">
        <v>6202604.1200000001</v>
      </c>
    </row>
    <row r="43" spans="2:21" ht="12.75" customHeight="1">
      <c r="B43" s="52" t="s">
        <v>4</v>
      </c>
      <c r="C43" s="53"/>
      <c r="D43" s="206"/>
      <c r="E43" s="207"/>
      <c r="F43" s="207"/>
      <c r="G43" s="207"/>
      <c r="H43" s="208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7" t="s">
        <v>75</v>
      </c>
      <c r="H44" s="8"/>
      <c r="I44" s="10">
        <v>732000</v>
      </c>
      <c r="J44" s="11">
        <v>304759.34999999998</v>
      </c>
      <c r="K44" s="86">
        <f t="shared" ref="K44:K82" si="2">IF(IF(I44="",0,I44)=0,0,(IF(I44&gt;0,IF(J44&gt;I44,0,I44-J44),IF(J44&gt;I44,I44-J44,0))))</f>
        <v>427240.65</v>
      </c>
      <c r="L44" s="87"/>
      <c r="M44" s="61" t="str">
        <f t="shared" ref="M44:M82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7" t="s">
        <v>77</v>
      </c>
      <c r="H45" s="8"/>
      <c r="I45" s="10">
        <v>222000</v>
      </c>
      <c r="J45" s="11">
        <v>84581.99</v>
      </c>
      <c r="K45" s="86">
        <f t="shared" si="2"/>
        <v>137418.01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7" t="s">
        <v>79</v>
      </c>
      <c r="H46" s="8"/>
      <c r="I46" s="10">
        <v>46000</v>
      </c>
      <c r="J46" s="11">
        <v>26278.19</v>
      </c>
      <c r="K46" s="86">
        <f t="shared" si="2"/>
        <v>19721.810000000001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7" t="s">
        <v>81</v>
      </c>
      <c r="H47" s="8"/>
      <c r="I47" s="10">
        <v>218000</v>
      </c>
      <c r="J47" s="11">
        <v>64906.6</v>
      </c>
      <c r="K47" s="86">
        <f t="shared" si="2"/>
        <v>153093.4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7" t="s">
        <v>83</v>
      </c>
      <c r="H48" s="8"/>
      <c r="I48" s="10">
        <v>106000</v>
      </c>
      <c r="J48" s="11">
        <v>61151.62</v>
      </c>
      <c r="K48" s="86">
        <f t="shared" si="2"/>
        <v>44848.38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7" t="s">
        <v>84</v>
      </c>
      <c r="H49" s="8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7" t="s">
        <v>75</v>
      </c>
      <c r="H50" s="8"/>
      <c r="I50" s="10">
        <v>589000</v>
      </c>
      <c r="J50" s="11">
        <v>258384.45</v>
      </c>
      <c r="K50" s="86">
        <f t="shared" si="2"/>
        <v>330615.55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7" t="s">
        <v>77</v>
      </c>
      <c r="H51" s="8"/>
      <c r="I51" s="10">
        <v>178000</v>
      </c>
      <c r="J51" s="11">
        <v>74554.34</v>
      </c>
      <c r="K51" s="86">
        <f t="shared" si="2"/>
        <v>103445.66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7" t="s">
        <v>90</v>
      </c>
      <c r="H52" s="8"/>
      <c r="I52" s="10">
        <v>905000</v>
      </c>
      <c r="J52" s="11">
        <v>424371.20000000001</v>
      </c>
      <c r="K52" s="86">
        <f t="shared" si="2"/>
        <v>480628.8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7" t="s">
        <v>92</v>
      </c>
      <c r="H53" s="8"/>
      <c r="I53" s="10">
        <v>273000</v>
      </c>
      <c r="J53" s="11">
        <v>113177.97</v>
      </c>
      <c r="K53" s="86">
        <f t="shared" si="2"/>
        <v>159822.03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7" t="s">
        <v>79</v>
      </c>
      <c r="H54" s="8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7" t="s">
        <v>81</v>
      </c>
      <c r="H55" s="8"/>
      <c r="I55" s="10">
        <v>271000</v>
      </c>
      <c r="J55" s="11">
        <v>106122.37</v>
      </c>
      <c r="K55" s="86">
        <f t="shared" si="2"/>
        <v>164877.63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7" t="s">
        <v>94</v>
      </c>
      <c r="H56" s="8"/>
      <c r="I56" s="10">
        <v>4000</v>
      </c>
      <c r="J56" s="11">
        <v>3613</v>
      </c>
      <c r="K56" s="86">
        <f t="shared" si="2"/>
        <v>387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7" t="s">
        <v>81</v>
      </c>
      <c r="H57" s="8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7" t="s">
        <v>75</v>
      </c>
      <c r="H58" s="8"/>
      <c r="I58" s="10">
        <v>77400</v>
      </c>
      <c r="J58" s="11">
        <v>36418.379999999997</v>
      </c>
      <c r="K58" s="86">
        <f t="shared" si="2"/>
        <v>40981.620000000003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7" t="s">
        <v>77</v>
      </c>
      <c r="H59" s="8"/>
      <c r="I59" s="10">
        <v>23300</v>
      </c>
      <c r="J59" s="11">
        <v>10566.15</v>
      </c>
      <c r="K59" s="86">
        <f t="shared" si="2"/>
        <v>12733.85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7" t="s">
        <v>79</v>
      </c>
      <c r="H60" s="8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7" t="s">
        <v>81</v>
      </c>
      <c r="H61" s="8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7" t="s">
        <v>81</v>
      </c>
      <c r="H62" s="8"/>
      <c r="I62" s="10">
        <v>5000</v>
      </c>
      <c r="J62" s="11">
        <v>5000</v>
      </c>
      <c r="K62" s="86">
        <f t="shared" si="2"/>
        <v>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7" t="s">
        <v>81</v>
      </c>
      <c r="H63" s="8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7" t="s">
        <v>81</v>
      </c>
      <c r="H64" s="8"/>
      <c r="I64" s="10">
        <v>379200</v>
      </c>
      <c r="J64" s="11">
        <v>168000</v>
      </c>
      <c r="K64" s="86">
        <f t="shared" si="2"/>
        <v>211200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105</v>
      </c>
      <c r="C65" s="85" t="s">
        <v>7</v>
      </c>
      <c r="D65" s="6" t="s">
        <v>62</v>
      </c>
      <c r="E65" s="7" t="s">
        <v>100</v>
      </c>
      <c r="F65" s="7" t="s">
        <v>103</v>
      </c>
      <c r="G65" s="7" t="s">
        <v>104</v>
      </c>
      <c r="H65" s="8"/>
      <c r="I65" s="10">
        <v>1455600</v>
      </c>
      <c r="J65" s="11">
        <v>389400</v>
      </c>
      <c r="K65" s="86">
        <f t="shared" si="2"/>
        <v>1066200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103</v>
      </c>
      <c r="G66" s="7" t="s">
        <v>81</v>
      </c>
      <c r="H66" s="8"/>
      <c r="I66" s="10">
        <v>12000</v>
      </c>
      <c r="J66" s="11">
        <v>0</v>
      </c>
      <c r="K66" s="86">
        <f t="shared" si="2"/>
        <v>12000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105</v>
      </c>
      <c r="C67" s="85" t="s">
        <v>7</v>
      </c>
      <c r="D67" s="6" t="s">
        <v>62</v>
      </c>
      <c r="E67" s="7" t="s">
        <v>100</v>
      </c>
      <c r="F67" s="7" t="s">
        <v>106</v>
      </c>
      <c r="G67" s="7" t="s">
        <v>104</v>
      </c>
      <c r="H67" s="8"/>
      <c r="I67" s="10">
        <v>727800</v>
      </c>
      <c r="J67" s="11">
        <v>389400</v>
      </c>
      <c r="K67" s="86">
        <f t="shared" si="2"/>
        <v>338400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7" t="s">
        <v>81</v>
      </c>
      <c r="H68" s="8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100</v>
      </c>
      <c r="F69" s="7" t="s">
        <v>107</v>
      </c>
      <c r="G69" s="7" t="s">
        <v>81</v>
      </c>
      <c r="H69" s="8"/>
      <c r="I69" s="10">
        <v>49025</v>
      </c>
      <c r="J69" s="11">
        <v>24512.5</v>
      </c>
      <c r="K69" s="86">
        <f t="shared" si="2"/>
        <v>24512.5</v>
      </c>
      <c r="L69" s="87"/>
      <c r="M69" s="61" t="str">
        <f t="shared" si="3"/>
        <v>90403149990080550244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108</v>
      </c>
      <c r="F70" s="7" t="s">
        <v>109</v>
      </c>
      <c r="G70" s="7" t="s">
        <v>81</v>
      </c>
      <c r="H70" s="8"/>
      <c r="I70" s="10">
        <v>14300</v>
      </c>
      <c r="J70" s="11">
        <v>0</v>
      </c>
      <c r="K70" s="86">
        <f t="shared" si="2"/>
        <v>14300</v>
      </c>
      <c r="L70" s="87"/>
      <c r="M70" s="61" t="str">
        <f t="shared" si="3"/>
        <v>90404059990073880244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110</v>
      </c>
      <c r="F71" s="7" t="s">
        <v>111</v>
      </c>
      <c r="G71" s="7" t="s">
        <v>81</v>
      </c>
      <c r="H71" s="8"/>
      <c r="I71" s="10">
        <v>395000</v>
      </c>
      <c r="J71" s="11">
        <v>209479.54</v>
      </c>
      <c r="K71" s="86">
        <f t="shared" si="2"/>
        <v>185520.46</v>
      </c>
      <c r="L71" s="87"/>
      <c r="M71" s="61" t="str">
        <f t="shared" si="3"/>
        <v>90404090140180570244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112</v>
      </c>
      <c r="F72" s="7" t="s">
        <v>113</v>
      </c>
      <c r="G72" s="7" t="s">
        <v>81</v>
      </c>
      <c r="H72" s="8"/>
      <c r="I72" s="10">
        <v>400000</v>
      </c>
      <c r="J72" s="11">
        <v>120000</v>
      </c>
      <c r="K72" s="86">
        <f t="shared" si="2"/>
        <v>280000</v>
      </c>
      <c r="L72" s="87"/>
      <c r="M72" s="61" t="str">
        <f t="shared" si="3"/>
        <v>90404120150420470244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112</v>
      </c>
      <c r="F73" s="7" t="s">
        <v>114</v>
      </c>
      <c r="G73" s="7" t="s">
        <v>81</v>
      </c>
      <c r="H73" s="8"/>
      <c r="I73" s="10">
        <v>10000</v>
      </c>
      <c r="J73" s="11">
        <v>0</v>
      </c>
      <c r="K73" s="86">
        <f t="shared" si="2"/>
        <v>10000</v>
      </c>
      <c r="L73" s="87"/>
      <c r="M73" s="61" t="str">
        <f t="shared" si="3"/>
        <v>90404129990020460244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80</v>
      </c>
      <c r="C74" s="85" t="s">
        <v>7</v>
      </c>
      <c r="D74" s="6" t="s">
        <v>62</v>
      </c>
      <c r="E74" s="7" t="s">
        <v>115</v>
      </c>
      <c r="F74" s="7" t="s">
        <v>116</v>
      </c>
      <c r="G74" s="7" t="s">
        <v>81</v>
      </c>
      <c r="H74" s="8"/>
      <c r="I74" s="10">
        <v>364000</v>
      </c>
      <c r="J74" s="11">
        <v>158725.68</v>
      </c>
      <c r="K74" s="86">
        <f t="shared" si="2"/>
        <v>205274.32</v>
      </c>
      <c r="L74" s="87"/>
      <c r="M74" s="61" t="str">
        <f t="shared" si="3"/>
        <v>90405030110229990244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 ht="22.5">
      <c r="B75" s="9" t="s">
        <v>85</v>
      </c>
      <c r="C75" s="85" t="s">
        <v>7</v>
      </c>
      <c r="D75" s="6" t="s">
        <v>62</v>
      </c>
      <c r="E75" s="7" t="s">
        <v>115</v>
      </c>
      <c r="F75" s="7" t="s">
        <v>116</v>
      </c>
      <c r="G75" s="7" t="s">
        <v>84</v>
      </c>
      <c r="H75" s="8"/>
      <c r="I75" s="10">
        <v>52000</v>
      </c>
      <c r="J75" s="11">
        <v>0</v>
      </c>
      <c r="K75" s="86">
        <f t="shared" si="2"/>
        <v>52000</v>
      </c>
      <c r="L75" s="87"/>
      <c r="M75" s="61" t="str">
        <f t="shared" si="3"/>
        <v>90405030110229990851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80</v>
      </c>
      <c r="C76" s="85" t="s">
        <v>7</v>
      </c>
      <c r="D76" s="6" t="s">
        <v>62</v>
      </c>
      <c r="E76" s="7" t="s">
        <v>115</v>
      </c>
      <c r="F76" s="7" t="s">
        <v>117</v>
      </c>
      <c r="G76" s="7" t="s">
        <v>81</v>
      </c>
      <c r="H76" s="8"/>
      <c r="I76" s="10">
        <v>1206700</v>
      </c>
      <c r="J76" s="11">
        <v>0</v>
      </c>
      <c r="K76" s="86">
        <f t="shared" si="2"/>
        <v>1206700</v>
      </c>
      <c r="L76" s="87"/>
      <c r="M76" s="61" t="str">
        <f t="shared" si="3"/>
        <v>904050301102S0303244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118</v>
      </c>
      <c r="C77" s="85" t="s">
        <v>7</v>
      </c>
      <c r="D77" s="6" t="s">
        <v>62</v>
      </c>
      <c r="E77" s="7" t="s">
        <v>115</v>
      </c>
      <c r="F77" s="7" t="s">
        <v>119</v>
      </c>
      <c r="G77" s="7" t="s">
        <v>120</v>
      </c>
      <c r="H77" s="8"/>
      <c r="I77" s="10">
        <v>363000</v>
      </c>
      <c r="J77" s="11">
        <v>194800</v>
      </c>
      <c r="K77" s="86">
        <f t="shared" si="2"/>
        <v>168200</v>
      </c>
      <c r="L77" s="87"/>
      <c r="M77" s="61" t="str">
        <f t="shared" si="3"/>
        <v>90405030110381340540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80</v>
      </c>
      <c r="C78" s="85" t="s">
        <v>7</v>
      </c>
      <c r="D78" s="6" t="s">
        <v>62</v>
      </c>
      <c r="E78" s="7" t="s">
        <v>121</v>
      </c>
      <c r="F78" s="7" t="s">
        <v>122</v>
      </c>
      <c r="G78" s="7" t="s">
        <v>81</v>
      </c>
      <c r="H78" s="8"/>
      <c r="I78" s="10">
        <v>10000</v>
      </c>
      <c r="J78" s="11">
        <v>1400</v>
      </c>
      <c r="K78" s="86">
        <f t="shared" si="2"/>
        <v>8600</v>
      </c>
      <c r="L78" s="87"/>
      <c r="M78" s="61" t="str">
        <f t="shared" si="3"/>
        <v>90407050150121010244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118</v>
      </c>
      <c r="C79" s="85" t="s">
        <v>7</v>
      </c>
      <c r="D79" s="6" t="s">
        <v>62</v>
      </c>
      <c r="E79" s="7" t="s">
        <v>123</v>
      </c>
      <c r="F79" s="7" t="s">
        <v>124</v>
      </c>
      <c r="G79" s="7" t="s">
        <v>120</v>
      </c>
      <c r="H79" s="8"/>
      <c r="I79" s="10">
        <v>324000</v>
      </c>
      <c r="J79" s="11">
        <v>148984.1</v>
      </c>
      <c r="K79" s="86">
        <f t="shared" si="2"/>
        <v>175015.9</v>
      </c>
      <c r="L79" s="87"/>
      <c r="M79" s="61" t="str">
        <f t="shared" si="3"/>
        <v>90408010120181690540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118</v>
      </c>
      <c r="C80" s="85" t="s">
        <v>7</v>
      </c>
      <c r="D80" s="6" t="s">
        <v>62</v>
      </c>
      <c r="E80" s="7" t="s">
        <v>123</v>
      </c>
      <c r="F80" s="7" t="s">
        <v>125</v>
      </c>
      <c r="G80" s="7" t="s">
        <v>120</v>
      </c>
      <c r="H80" s="8"/>
      <c r="I80" s="10">
        <v>22000</v>
      </c>
      <c r="J80" s="11">
        <v>5843.48</v>
      </c>
      <c r="K80" s="86">
        <f t="shared" si="2"/>
        <v>16156.52</v>
      </c>
      <c r="L80" s="87"/>
      <c r="M80" s="61" t="str">
        <f t="shared" si="3"/>
        <v>90408010120282220540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80</v>
      </c>
      <c r="C81" s="85" t="s">
        <v>7</v>
      </c>
      <c r="D81" s="6" t="s">
        <v>62</v>
      </c>
      <c r="E81" s="7" t="s">
        <v>126</v>
      </c>
      <c r="F81" s="7" t="s">
        <v>127</v>
      </c>
      <c r="G81" s="7" t="s">
        <v>81</v>
      </c>
      <c r="H81" s="8"/>
      <c r="I81" s="10">
        <v>86000</v>
      </c>
      <c r="J81" s="11">
        <v>26406.86</v>
      </c>
      <c r="K81" s="86">
        <f t="shared" si="2"/>
        <v>59593.14</v>
      </c>
      <c r="L81" s="87"/>
      <c r="M81" s="61" t="str">
        <f t="shared" si="3"/>
        <v>90408040120100590244</v>
      </c>
      <c r="N81" s="62"/>
      <c r="O81" s="62"/>
      <c r="P81" s="62"/>
      <c r="Q81" s="62"/>
      <c r="R81" s="62"/>
      <c r="S81" s="62"/>
      <c r="T81" s="62"/>
      <c r="U81" s="62"/>
    </row>
    <row r="82" spans="2:21" s="63" customFormat="1">
      <c r="B82" s="9" t="s">
        <v>82</v>
      </c>
      <c r="C82" s="85" t="s">
        <v>7</v>
      </c>
      <c r="D82" s="6" t="s">
        <v>62</v>
      </c>
      <c r="E82" s="7" t="s">
        <v>126</v>
      </c>
      <c r="F82" s="7" t="s">
        <v>127</v>
      </c>
      <c r="G82" s="7" t="s">
        <v>83</v>
      </c>
      <c r="H82" s="8"/>
      <c r="I82" s="10">
        <v>135000</v>
      </c>
      <c r="J82" s="11">
        <v>78783.11</v>
      </c>
      <c r="K82" s="86">
        <f t="shared" si="2"/>
        <v>56216.89</v>
      </c>
      <c r="L82" s="87"/>
      <c r="M82" s="61" t="str">
        <f t="shared" si="3"/>
        <v>90408040120100590247</v>
      </c>
      <c r="N82" s="62"/>
      <c r="O82" s="62"/>
      <c r="P82" s="62"/>
      <c r="Q82" s="62"/>
      <c r="R82" s="62"/>
      <c r="S82" s="62"/>
      <c r="T82" s="62"/>
      <c r="U82" s="62"/>
    </row>
    <row r="83" spans="2:21" ht="0.75" customHeight="1" thickBot="1">
      <c r="B83" s="88"/>
      <c r="C83" s="89"/>
      <c r="D83" s="66"/>
      <c r="E83" s="159"/>
      <c r="F83" s="159"/>
      <c r="G83" s="159"/>
      <c r="H83" s="160"/>
      <c r="I83" s="69"/>
      <c r="J83" s="70"/>
      <c r="K83" s="71"/>
      <c r="L83" s="72"/>
    </row>
    <row r="84" spans="2:21" ht="13.5" thickBot="1">
      <c r="B84" s="90"/>
      <c r="C84" s="90"/>
      <c r="D84" s="27"/>
      <c r="E84" s="27"/>
      <c r="F84" s="27"/>
      <c r="G84" s="27"/>
      <c r="H84" s="27"/>
      <c r="I84" s="91"/>
      <c r="J84" s="91"/>
      <c r="K84" s="91"/>
      <c r="L84" s="92"/>
    </row>
    <row r="85" spans="2:21" ht="28.5" customHeight="1" thickBot="1">
      <c r="B85" s="93" t="s">
        <v>18</v>
      </c>
      <c r="C85" s="94">
        <v>450</v>
      </c>
      <c r="D85" s="225" t="s">
        <v>17</v>
      </c>
      <c r="E85" s="226"/>
      <c r="F85" s="226"/>
      <c r="G85" s="226"/>
      <c r="H85" s="227"/>
      <c r="I85" s="96">
        <f>0-I93</f>
        <v>-226000</v>
      </c>
      <c r="J85" s="96">
        <f>J16-J42</f>
        <v>1570550.78</v>
      </c>
      <c r="K85" s="97" t="s">
        <v>17</v>
      </c>
    </row>
    <row r="86" spans="2:21">
      <c r="B86" s="90"/>
      <c r="C86" s="156"/>
      <c r="D86" s="27"/>
      <c r="E86" s="27"/>
      <c r="F86" s="27"/>
      <c r="G86" s="27"/>
      <c r="H86" s="27"/>
      <c r="I86" s="27"/>
      <c r="J86" s="27"/>
      <c r="K86" s="27"/>
    </row>
    <row r="87" spans="2:21" ht="15">
      <c r="B87" s="172" t="s">
        <v>32</v>
      </c>
      <c r="C87" s="172"/>
      <c r="D87" s="172"/>
      <c r="E87" s="172"/>
      <c r="F87" s="172"/>
      <c r="G87" s="172"/>
      <c r="H87" s="172"/>
      <c r="I87" s="172"/>
      <c r="J87" s="172"/>
      <c r="K87" s="172"/>
      <c r="L87" s="76"/>
    </row>
    <row r="88" spans="2:21">
      <c r="B88" s="35"/>
      <c r="C88" s="99"/>
      <c r="D88" s="36"/>
      <c r="E88" s="36"/>
      <c r="F88" s="36"/>
      <c r="G88" s="36"/>
      <c r="H88" s="36"/>
      <c r="I88" s="37"/>
      <c r="J88" s="37"/>
      <c r="K88" s="100" t="s">
        <v>27</v>
      </c>
      <c r="L88" s="101"/>
    </row>
    <row r="89" spans="2:21" ht="17.100000000000001" customHeight="1">
      <c r="B89" s="187" t="s">
        <v>39</v>
      </c>
      <c r="C89" s="174" t="s">
        <v>40</v>
      </c>
      <c r="D89" s="174" t="s">
        <v>45</v>
      </c>
      <c r="E89" s="174"/>
      <c r="F89" s="174"/>
      <c r="G89" s="174"/>
      <c r="H89" s="174"/>
      <c r="I89" s="174" t="s">
        <v>42</v>
      </c>
      <c r="J89" s="174" t="s">
        <v>23</v>
      </c>
      <c r="K89" s="173" t="s">
        <v>43</v>
      </c>
      <c r="L89" s="40"/>
    </row>
    <row r="90" spans="2:21" ht="17.100000000000001" customHeight="1">
      <c r="B90" s="187"/>
      <c r="C90" s="174"/>
      <c r="D90" s="174"/>
      <c r="E90" s="174"/>
      <c r="F90" s="174"/>
      <c r="G90" s="174"/>
      <c r="H90" s="174"/>
      <c r="I90" s="174"/>
      <c r="J90" s="174"/>
      <c r="K90" s="173"/>
      <c r="L90" s="40"/>
    </row>
    <row r="91" spans="2:21" ht="17.100000000000001" customHeight="1">
      <c r="B91" s="187"/>
      <c r="C91" s="174"/>
      <c r="D91" s="174"/>
      <c r="E91" s="174"/>
      <c r="F91" s="174"/>
      <c r="G91" s="174"/>
      <c r="H91" s="174"/>
      <c r="I91" s="174"/>
      <c r="J91" s="174"/>
      <c r="K91" s="173"/>
      <c r="L91" s="40"/>
    </row>
    <row r="92" spans="2:21" ht="13.5" thickBot="1">
      <c r="B92" s="41">
        <v>1</v>
      </c>
      <c r="C92" s="78">
        <v>2</v>
      </c>
      <c r="D92" s="228">
        <v>3</v>
      </c>
      <c r="E92" s="228"/>
      <c r="F92" s="228"/>
      <c r="G92" s="228"/>
      <c r="H92" s="228"/>
      <c r="I92" s="79" t="s">
        <v>2</v>
      </c>
      <c r="J92" s="79" t="s">
        <v>25</v>
      </c>
      <c r="K92" s="80" t="s">
        <v>26</v>
      </c>
      <c r="L92" s="46"/>
    </row>
    <row r="93" spans="2:21" ht="12.75" customHeight="1">
      <c r="B93" s="102" t="s">
        <v>33</v>
      </c>
      <c r="C93" s="48" t="s">
        <v>8</v>
      </c>
      <c r="D93" s="203" t="s">
        <v>17</v>
      </c>
      <c r="E93" s="204"/>
      <c r="F93" s="204"/>
      <c r="G93" s="204"/>
      <c r="H93" s="205"/>
      <c r="I93" s="103">
        <f>I95+I99+I103</f>
        <v>226000</v>
      </c>
      <c r="J93" s="103">
        <f>J95+J99+J103</f>
        <v>-1570550.78</v>
      </c>
      <c r="K93" s="104">
        <f>K95+K99+K103</f>
        <v>1796550.78</v>
      </c>
    </row>
    <row r="94" spans="2:21" ht="12.75" customHeight="1">
      <c r="B94" s="105" t="s">
        <v>11</v>
      </c>
      <c r="C94" s="106"/>
      <c r="D94" s="213"/>
      <c r="E94" s="214"/>
      <c r="F94" s="214"/>
      <c r="G94" s="214"/>
      <c r="H94" s="215"/>
      <c r="I94" s="108"/>
      <c r="J94" s="109"/>
      <c r="K94" s="110"/>
    </row>
    <row r="95" spans="2:21" ht="12.75" customHeight="1">
      <c r="B95" s="105" t="s">
        <v>34</v>
      </c>
      <c r="C95" s="111" t="s">
        <v>12</v>
      </c>
      <c r="D95" s="216" t="s">
        <v>17</v>
      </c>
      <c r="E95" s="217"/>
      <c r="F95" s="217"/>
      <c r="G95" s="217"/>
      <c r="H95" s="218"/>
      <c r="I95" s="50">
        <v>0</v>
      </c>
      <c r="J95" s="50">
        <v>0</v>
      </c>
      <c r="K95" s="113">
        <v>0</v>
      </c>
    </row>
    <row r="96" spans="2:21" ht="12.75" customHeight="1">
      <c r="B96" s="105" t="s">
        <v>10</v>
      </c>
      <c r="C96" s="53"/>
      <c r="D96" s="219"/>
      <c r="E96" s="220"/>
      <c r="F96" s="220"/>
      <c r="G96" s="220"/>
      <c r="H96" s="221"/>
      <c r="I96" s="115"/>
      <c r="J96" s="116"/>
      <c r="K96" s="117"/>
    </row>
    <row r="97" spans="2:21" s="63" customFormat="1">
      <c r="B97" s="146"/>
      <c r="C97" s="147" t="s">
        <v>12</v>
      </c>
      <c r="D97" s="148"/>
      <c r="E97" s="189"/>
      <c r="F97" s="189"/>
      <c r="G97" s="189"/>
      <c r="H97" s="190"/>
      <c r="I97" s="150"/>
      <c r="J97" s="151"/>
      <c r="K97" s="152">
        <f>IF(IF(I97="",0,I97)=0,0,(IF(I97&gt;0,IF(J97&gt;I97,0,I97-J97),IF(J97&gt;I97,I97-J97,0))))</f>
        <v>0</v>
      </c>
      <c r="L97" s="153"/>
      <c r="M97" s="154" t="str">
        <f>IF(D97="","000",D97)&amp;IF(E97="","00000000000000000",E97)</f>
        <v>00000000000000000000</v>
      </c>
      <c r="N97" s="155"/>
      <c r="O97" s="155"/>
      <c r="P97" s="155"/>
      <c r="Q97" s="155"/>
      <c r="R97" s="155"/>
      <c r="S97" s="155"/>
      <c r="T97" s="155"/>
      <c r="U97" s="155"/>
    </row>
    <row r="98" spans="2:21" ht="6" hidden="1" customHeight="1">
      <c r="B98" s="118"/>
      <c r="C98" s="119"/>
      <c r="D98" s="120"/>
      <c r="E98" s="210"/>
      <c r="F98" s="211"/>
      <c r="G98" s="211"/>
      <c r="H98" s="212"/>
      <c r="I98" s="121"/>
      <c r="J98" s="122"/>
      <c r="K98" s="123"/>
      <c r="L98" s="124"/>
    </row>
    <row r="99" spans="2:21" ht="12.75" customHeight="1">
      <c r="B99" s="105" t="s">
        <v>35</v>
      </c>
      <c r="C99" s="53" t="s">
        <v>13</v>
      </c>
      <c r="D99" s="219" t="s">
        <v>17</v>
      </c>
      <c r="E99" s="220"/>
      <c r="F99" s="220"/>
      <c r="G99" s="220"/>
      <c r="H99" s="221"/>
      <c r="I99" s="50">
        <v>0</v>
      </c>
      <c r="J99" s="50">
        <v>0</v>
      </c>
      <c r="K99" s="12">
        <v>0</v>
      </c>
    </row>
    <row r="100" spans="2:21" ht="12.75" customHeight="1">
      <c r="B100" s="105" t="s">
        <v>10</v>
      </c>
      <c r="C100" s="53"/>
      <c r="D100" s="219"/>
      <c r="E100" s="220"/>
      <c r="F100" s="220"/>
      <c r="G100" s="220"/>
      <c r="H100" s="221"/>
      <c r="I100" s="115"/>
      <c r="J100" s="116"/>
      <c r="K100" s="117"/>
    </row>
    <row r="101" spans="2:21" s="63" customFormat="1">
      <c r="B101" s="146"/>
      <c r="C101" s="147" t="s">
        <v>13</v>
      </c>
      <c r="D101" s="148"/>
      <c r="E101" s="189"/>
      <c r="F101" s="189"/>
      <c r="G101" s="189"/>
      <c r="H101" s="190"/>
      <c r="I101" s="150"/>
      <c r="J101" s="151"/>
      <c r="K101" s="152">
        <f>IF(IF(I101="",0,I101)=0,0,(IF(I101&gt;0,IF(J101&gt;I101,0,I101-J101),IF(J101&gt;I101,I101-J101,0))))</f>
        <v>0</v>
      </c>
      <c r="L101" s="153"/>
      <c r="M101" s="154" t="str">
        <f>IF(D101="","000",D101)&amp;IF(E101="","00000000000000000",E101)</f>
        <v>00000000000000000000</v>
      </c>
      <c r="N101" s="155"/>
      <c r="O101" s="155"/>
      <c r="P101" s="155"/>
      <c r="Q101" s="155"/>
      <c r="R101" s="155"/>
      <c r="S101" s="155"/>
      <c r="T101" s="155"/>
      <c r="U101" s="155"/>
    </row>
    <row r="102" spans="2:21" ht="6" hidden="1" customHeight="1">
      <c r="B102" s="118"/>
      <c r="C102" s="58"/>
      <c r="D102" s="120"/>
      <c r="E102" s="210"/>
      <c r="F102" s="211"/>
      <c r="G102" s="211"/>
      <c r="H102" s="212"/>
      <c r="I102" s="121"/>
      <c r="J102" s="122"/>
      <c r="K102" s="123"/>
      <c r="L102" s="124"/>
    </row>
    <row r="103" spans="2:21" ht="12.75" customHeight="1">
      <c r="B103" s="105" t="s">
        <v>16</v>
      </c>
      <c r="C103" s="53" t="s">
        <v>9</v>
      </c>
      <c r="D103" s="164" t="s">
        <v>53</v>
      </c>
      <c r="E103" s="165"/>
      <c r="F103" s="165"/>
      <c r="G103" s="165"/>
      <c r="H103" s="166"/>
      <c r="I103" s="50">
        <v>226000</v>
      </c>
      <c r="J103" s="50">
        <v>-1570550.78</v>
      </c>
      <c r="K103" s="12">
        <f>IF(IF(I103="",0,I103)=0,0,(IF(I103&gt;0,IF(J103&gt;I103,0,I103-J103),IF(J103&gt;I103,I103-J103,0))))</f>
        <v>1796550.78</v>
      </c>
    </row>
    <row r="104" spans="2:21" ht="22.5">
      <c r="B104" s="105" t="s">
        <v>54</v>
      </c>
      <c r="C104" s="53" t="s">
        <v>9</v>
      </c>
      <c r="D104" s="164" t="s">
        <v>55</v>
      </c>
      <c r="E104" s="165"/>
      <c r="F104" s="165"/>
      <c r="G104" s="165"/>
      <c r="H104" s="166"/>
      <c r="I104" s="50">
        <v>226000</v>
      </c>
      <c r="J104" s="50">
        <v>-1570550.78</v>
      </c>
      <c r="K104" s="12">
        <f>IF(IF(I104="",0,I104)=0,0,(IF(I104&gt;0,IF(J104&gt;I104,0,I104-J104),IF(J104&gt;I104,I104-J104,0))))</f>
        <v>1796550.78</v>
      </c>
    </row>
    <row r="105" spans="2:21" ht="35.25" customHeight="1">
      <c r="B105" s="105" t="s">
        <v>57</v>
      </c>
      <c r="C105" s="53" t="s">
        <v>9</v>
      </c>
      <c r="D105" s="164" t="s">
        <v>56</v>
      </c>
      <c r="E105" s="165"/>
      <c r="F105" s="165"/>
      <c r="G105" s="165"/>
      <c r="H105" s="166"/>
      <c r="I105" s="50">
        <v>0</v>
      </c>
      <c r="J105" s="50">
        <v>0</v>
      </c>
      <c r="K105" s="12">
        <f>IF(IF(I105="",0,I105)=0,0,(IF(I105&gt;0,IF(J105&gt;I105,0,I105-J105),IF(J105&gt;I105,I105-J105,0))))</f>
        <v>0</v>
      </c>
    </row>
    <row r="106" spans="2:21" ht="22.5">
      <c r="B106" s="144" t="s">
        <v>71</v>
      </c>
      <c r="C106" s="126" t="s">
        <v>14</v>
      </c>
      <c r="D106" s="5" t="s">
        <v>69</v>
      </c>
      <c r="E106" s="168" t="s">
        <v>70</v>
      </c>
      <c r="F106" s="168"/>
      <c r="G106" s="168"/>
      <c r="H106" s="169"/>
      <c r="I106" s="1">
        <v>-9473225</v>
      </c>
      <c r="J106" s="1">
        <v>-5143469.38</v>
      </c>
      <c r="K106" s="127" t="s">
        <v>17</v>
      </c>
      <c r="L106" s="128"/>
      <c r="M106" s="129" t="str">
        <f>IF(D106="","000",D106)&amp;IF(E106="","00000000000000000",E106)</f>
        <v>00001050201100000510</v>
      </c>
    </row>
    <row r="107" spans="2:21" ht="22.5">
      <c r="B107" s="144" t="s">
        <v>67</v>
      </c>
      <c r="C107" s="126" t="s">
        <v>15</v>
      </c>
      <c r="D107" s="5" t="s">
        <v>69</v>
      </c>
      <c r="E107" s="168" t="s">
        <v>68</v>
      </c>
      <c r="F107" s="168"/>
      <c r="G107" s="168"/>
      <c r="H107" s="169"/>
      <c r="I107" s="4">
        <v>9699225</v>
      </c>
      <c r="J107" s="4">
        <v>3572918.6</v>
      </c>
      <c r="K107" s="130" t="s">
        <v>17</v>
      </c>
      <c r="L107" s="131"/>
      <c r="M107" s="129" t="str">
        <f>IF(D107="","000",D107)&amp;IF(E107="","00000000000000000",E107)</f>
        <v>00001050201100000610</v>
      </c>
    </row>
    <row r="108" spans="2:21" ht="0.75" customHeight="1" thickBot="1">
      <c r="B108" s="90"/>
      <c r="C108" s="65"/>
      <c r="D108" s="132"/>
      <c r="E108" s="170"/>
      <c r="F108" s="170"/>
      <c r="G108" s="170"/>
      <c r="H108" s="171"/>
      <c r="I108" s="133"/>
      <c r="J108" s="133"/>
      <c r="K108" s="134"/>
      <c r="L108" s="19"/>
    </row>
    <row r="109" spans="2:21">
      <c r="B109" s="90"/>
      <c r="C109" s="156"/>
      <c r="D109" s="27"/>
      <c r="E109" s="27"/>
      <c r="F109" s="27"/>
      <c r="G109" s="27"/>
      <c r="H109" s="27"/>
      <c r="I109" s="27"/>
      <c r="J109" s="27"/>
      <c r="K109" s="27"/>
      <c r="L109" s="135"/>
      <c r="M109" s="135"/>
    </row>
    <row r="110" spans="2:21" ht="21.75" customHeight="1">
      <c r="B110" s="136" t="s">
        <v>48</v>
      </c>
      <c r="C110" s="162"/>
      <c r="D110" s="162"/>
      <c r="E110" s="162"/>
      <c r="F110" s="156"/>
      <c r="G110" s="156"/>
      <c r="H110" s="27"/>
      <c r="I110" s="137" t="s">
        <v>50</v>
      </c>
      <c r="J110" s="138"/>
      <c r="K110" s="157"/>
      <c r="L110" s="135"/>
      <c r="M110" s="135"/>
    </row>
    <row r="111" spans="2:21">
      <c r="B111" s="158" t="s">
        <v>46</v>
      </c>
      <c r="C111" s="161" t="s">
        <v>47</v>
      </c>
      <c r="D111" s="161"/>
      <c r="E111" s="161"/>
      <c r="F111" s="156"/>
      <c r="G111" s="156"/>
      <c r="H111" s="27"/>
      <c r="I111" s="27"/>
      <c r="J111" s="139" t="s">
        <v>51</v>
      </c>
      <c r="K111" s="156" t="s">
        <v>47</v>
      </c>
      <c r="L111" s="135"/>
      <c r="M111" s="135"/>
    </row>
    <row r="112" spans="2:21">
      <c r="B112" s="158"/>
      <c r="C112" s="156"/>
      <c r="D112" s="27"/>
      <c r="E112" s="27"/>
      <c r="F112" s="27"/>
      <c r="G112" s="27"/>
      <c r="H112" s="27"/>
      <c r="I112" s="27"/>
      <c r="J112" s="27"/>
      <c r="K112" s="27"/>
      <c r="L112" s="135"/>
      <c r="M112" s="135"/>
    </row>
    <row r="113" spans="2:13" ht="21.75" customHeight="1">
      <c r="B113" s="158" t="s">
        <v>49</v>
      </c>
      <c r="C113" s="163"/>
      <c r="D113" s="163"/>
      <c r="E113" s="163"/>
      <c r="F113" s="140"/>
      <c r="G113" s="140"/>
      <c r="H113" s="27"/>
      <c r="I113" s="27"/>
      <c r="J113" s="27"/>
      <c r="K113" s="27"/>
      <c r="L113" s="135"/>
      <c r="M113" s="135"/>
    </row>
    <row r="114" spans="2:13">
      <c r="B114" s="158" t="s">
        <v>46</v>
      </c>
      <c r="C114" s="161" t="s">
        <v>47</v>
      </c>
      <c r="D114" s="161"/>
      <c r="E114" s="161"/>
      <c r="F114" s="156"/>
      <c r="G114" s="156"/>
      <c r="H114" s="27"/>
      <c r="I114" s="27"/>
      <c r="J114" s="27"/>
      <c r="K114" s="27"/>
      <c r="L114" s="135"/>
      <c r="M114" s="135"/>
    </row>
    <row r="115" spans="2:13">
      <c r="B115" s="158"/>
      <c r="C115" s="156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158" t="s">
        <v>31</v>
      </c>
      <c r="C116" s="156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B117" s="90"/>
      <c r="C117" s="156"/>
      <c r="D117" s="27"/>
      <c r="E117" s="27"/>
      <c r="F117" s="27"/>
      <c r="G117" s="27"/>
      <c r="H117" s="27"/>
      <c r="I117" s="27"/>
      <c r="J117" s="27"/>
      <c r="K117" s="27"/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  <row r="123" spans="2:13">
      <c r="L123" s="135"/>
      <c r="M123" s="135"/>
    </row>
  </sheetData>
  <mergeCells count="71">
    <mergeCell ref="C114:E114"/>
    <mergeCell ref="D96:H96"/>
    <mergeCell ref="D99:H99"/>
    <mergeCell ref="D100:H100"/>
    <mergeCell ref="C110:E110"/>
    <mergeCell ref="C113:E113"/>
    <mergeCell ref="D103:H103"/>
    <mergeCell ref="D105:H105"/>
    <mergeCell ref="C111:E111"/>
    <mergeCell ref="D104:H104"/>
    <mergeCell ref="E101:H101"/>
    <mergeCell ref="E97:H97"/>
    <mergeCell ref="E98:H98"/>
    <mergeCell ref="E102:H102"/>
    <mergeCell ref="J12:J14"/>
    <mergeCell ref="B12:B14"/>
    <mergeCell ref="D12:H14"/>
    <mergeCell ref="E106:H106"/>
    <mergeCell ref="B10:K10"/>
    <mergeCell ref="K12:K14"/>
    <mergeCell ref="I12:I14"/>
    <mergeCell ref="C12:C14"/>
    <mergeCell ref="D16:H16"/>
    <mergeCell ref="I38:I40"/>
    <mergeCell ref="C38:C40"/>
    <mergeCell ref="B36:K36"/>
    <mergeCell ref="C89:C91"/>
    <mergeCell ref="K89:K91"/>
    <mergeCell ref="J89:J91"/>
    <mergeCell ref="D85:H85"/>
    <mergeCell ref="B2:J2"/>
    <mergeCell ref="C6:I6"/>
    <mergeCell ref="C7:I7"/>
    <mergeCell ref="C4:E4"/>
    <mergeCell ref="H4:I4"/>
    <mergeCell ref="D15:H15"/>
    <mergeCell ref="D17:H17"/>
    <mergeCell ref="E34:H34"/>
    <mergeCell ref="E25:H25"/>
    <mergeCell ref="E26:H26"/>
    <mergeCell ref="E27:H27"/>
    <mergeCell ref="E28:H28"/>
    <mergeCell ref="E108:H108"/>
    <mergeCell ref="D42:H42"/>
    <mergeCell ref="D38:H40"/>
    <mergeCell ref="D92:H92"/>
    <mergeCell ref="D93:H93"/>
    <mergeCell ref="D94:H94"/>
    <mergeCell ref="D95:H95"/>
    <mergeCell ref="D41:H41"/>
    <mergeCell ref="B87:K87"/>
    <mergeCell ref="D43:H43"/>
    <mergeCell ref="K38:K40"/>
    <mergeCell ref="J38:J40"/>
    <mergeCell ref="B38:B40"/>
    <mergeCell ref="I89:I91"/>
    <mergeCell ref="D89:H91"/>
    <mergeCell ref="B89:B91"/>
    <mergeCell ref="E107:H107"/>
    <mergeCell ref="E18:H18"/>
    <mergeCell ref="E19:H19"/>
    <mergeCell ref="E20:H20"/>
    <mergeCell ref="E21:H21"/>
    <mergeCell ref="E22:H22"/>
    <mergeCell ref="E23:H23"/>
    <mergeCell ref="E24:H24"/>
    <mergeCell ref="E29:H29"/>
    <mergeCell ref="E30:H30"/>
    <mergeCell ref="E31:H31"/>
    <mergeCell ref="E32:H32"/>
    <mergeCell ref="E33:H33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2023-07-07T07:18:58Z</dcterms:modified>
</cp:coreProperties>
</file>