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2" i="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103"/>
  <c r="K103"/>
  <c r="L104"/>
  <c r="K104"/>
  <c r="I82"/>
  <c r="H90"/>
  <c r="H82" s="1"/>
  <c r="I90"/>
  <c r="J94"/>
  <c r="K94"/>
  <c r="L94"/>
  <c r="J98"/>
  <c r="K98"/>
  <c r="L98"/>
  <c r="J100"/>
  <c r="J90" s="1"/>
  <c r="J101"/>
  <c r="J102"/>
  <c r="L63" i="1" l="1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L51"/>
  <c r="K51"/>
  <c r="J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03"/>
  <c r="K203"/>
  <c r="J203"/>
  <c r="L202"/>
  <c r="K202"/>
  <c r="J202"/>
  <c r="K201"/>
  <c r="K200"/>
  <c r="K199"/>
  <c r="K198"/>
  <c r="L197"/>
  <c r="K197"/>
  <c r="J197"/>
  <c r="K196"/>
  <c r="K195"/>
  <c r="L194"/>
  <c r="K194"/>
  <c r="J194"/>
  <c r="K193"/>
  <c r="K192"/>
  <c r="K191"/>
  <c r="K190"/>
  <c r="L189"/>
  <c r="K189"/>
  <c r="J189"/>
  <c r="K188"/>
  <c r="K187"/>
  <c r="K186"/>
  <c r="K185"/>
  <c r="K184"/>
  <c r="L183"/>
  <c r="K183"/>
  <c r="J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L169"/>
  <c r="K169"/>
  <c r="J169"/>
  <c r="L168"/>
  <c r="K168"/>
  <c r="J168"/>
  <c r="K167"/>
  <c r="K166"/>
  <c r="L165"/>
  <c r="K165"/>
  <c r="J165"/>
  <c r="K164"/>
  <c r="K163"/>
  <c r="K162"/>
  <c r="K161"/>
  <c r="K160"/>
  <c r="L159"/>
  <c r="K159"/>
  <c r="J159"/>
  <c r="K158"/>
  <c r="K157"/>
  <c r="K156"/>
  <c r="K155"/>
  <c r="L154"/>
  <c r="K154"/>
  <c r="J154"/>
  <c r="K153"/>
  <c r="K152"/>
  <c r="K151"/>
  <c r="K150"/>
  <c r="L149"/>
  <c r="K149"/>
  <c r="J149"/>
  <c r="K148"/>
  <c r="K147"/>
  <c r="K146"/>
  <c r="K145"/>
  <c r="K144"/>
  <c r="L143"/>
  <c r="K143"/>
  <c r="J143"/>
  <c r="K142"/>
  <c r="K141"/>
  <c r="L140"/>
  <c r="K140"/>
  <c r="J140"/>
  <c r="K139"/>
  <c r="K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K119"/>
  <c r="K118"/>
  <c r="L117"/>
  <c r="K117"/>
  <c r="J117"/>
  <c r="K116"/>
  <c r="K115"/>
  <c r="L114"/>
  <c r="K114"/>
  <c r="J114"/>
  <c r="L113"/>
  <c r="K113"/>
  <c r="J113"/>
  <c r="K112"/>
  <c r="K111"/>
  <c r="K110"/>
  <c r="K109"/>
  <c r="K108"/>
  <c r="L107"/>
  <c r="K107"/>
  <c r="J107"/>
  <c r="K106"/>
  <c r="K105"/>
  <c r="L104"/>
  <c r="K104"/>
  <c r="J104"/>
  <c r="L103"/>
  <c r="K103"/>
  <c r="J103"/>
  <c r="K102"/>
  <c r="K101"/>
  <c r="L100"/>
  <c r="K100"/>
  <c r="J100"/>
  <c r="L99"/>
  <c r="K99"/>
  <c r="J99"/>
  <c r="K98"/>
  <c r="K97"/>
  <c r="K96"/>
  <c r="K95"/>
  <c r="L94"/>
  <c r="K94"/>
  <c r="J94"/>
  <c r="L93"/>
  <c r="K93"/>
  <c r="J93"/>
  <c r="K92"/>
  <c r="K91"/>
  <c r="K90"/>
  <c r="L89"/>
  <c r="K89"/>
  <c r="J89"/>
  <c r="K88"/>
  <c r="K87"/>
  <c r="L86"/>
  <c r="K86"/>
  <c r="J86"/>
  <c r="L85"/>
  <c r="K85"/>
  <c r="J85"/>
  <c r="L84"/>
  <c r="K84"/>
  <c r="J84"/>
  <c r="K83"/>
  <c r="K82"/>
  <c r="L81"/>
  <c r="K81"/>
  <c r="J81"/>
  <c r="L80"/>
  <c r="K80"/>
  <c r="J80"/>
  <c r="K79"/>
  <c r="K78"/>
  <c r="K77"/>
  <c r="K76"/>
  <c r="K75"/>
  <c r="K74"/>
  <c r="L232"/>
  <c r="K232"/>
  <c r="K231"/>
  <c r="K230"/>
  <c r="K229"/>
  <c r="L236"/>
  <c r="K236"/>
  <c r="K235"/>
  <c r="K234"/>
  <c r="K233"/>
  <c r="I206" l="1"/>
  <c r="H214"/>
  <c r="H206"/>
  <c r="I214"/>
  <c r="K218"/>
  <c r="J219"/>
  <c r="K219"/>
  <c r="L219"/>
  <c r="K223"/>
  <c r="J224"/>
  <c r="K224"/>
  <c r="L224"/>
  <c r="J226"/>
  <c r="J214" s="1"/>
  <c r="J227"/>
  <c r="J228"/>
</calcChain>
</file>

<file path=xl/sharedStrings.xml><?xml version="1.0" encoding="utf-8"?>
<sst xmlns="http://schemas.openxmlformats.org/spreadsheetml/2006/main" count="1606" uniqueCount="398">
  <si>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</si>
  <si>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</si>
  <si>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</si>
  <si>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</si>
  <si>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</si>
  <si>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</si>
  <si>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</si>
  <si>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</si>
  <si>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</si>
  <si>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</si>
  <si>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</si>
  <si>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</si>
  <si>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</si>
  <si>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</si>
  <si>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</si>
  <si>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</si>
  <si>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</si>
  <si>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</si>
  <si>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</si>
  <si>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</si>
  <si>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</si>
  <si>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</si>
  <si>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</si>
  <si>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</si>
  <si>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</si>
  <si>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</si>
  <si>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</si>
  <si>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</si>
  <si>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</si>
  <si>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</si>
  <si>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</si>
  <si>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</si>
  <si>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</si>
  <si>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</si>
  <si>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</si>
  <si>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</si>
  <si>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</si>
  <si>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</si>
  <si>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</si>
  <si>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</si>
  <si>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</si>
  <si>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</si>
  <si>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</si>
  <si>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</si>
  <si>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</si>
  <si>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</si>
  <si>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</si>
  <si>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</si>
  <si>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</si>
  <si>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</si>
  <si>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</si>
  <si>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</si>
  <si>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</si>
  <si>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</si>
  <si>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</si>
  <si>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</si>
  <si>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</si>
  <si>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</si>
  <si>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</si>
  <si>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</si>
  <si>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</si>
  <si>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</si>
  <si>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июня 2022 г.</t>
  </si>
  <si>
    <t>904</t>
  </si>
  <si>
    <t>3</t>
  </si>
  <si>
    <t>01.06.2022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</si>
  <si>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</si>
  <si>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</si>
  <si>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</si>
  <si>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</si>
  <si>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</si>
  <si>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</si>
  <si>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</si>
  <si>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</si>
  <si>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</si>
  <si>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</si>
  <si>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</si>
  <si>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</si>
  <si>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</si>
  <si>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</si>
  <si>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</si>
  <si>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</si>
  <si>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</si>
  <si>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</si>
  <si>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</si>
  <si>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</si>
  <si>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</si>
  <si>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</si>
  <si>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</si>
  <si>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</si>
  <si>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</si>
  <si>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</si>
  <si>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</si>
  <si>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</si>
  <si>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</si>
  <si>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</si>
  <si>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</si>
  <si>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</si>
  <si>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</si>
  <si>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</si>
  <si>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</si>
  <si>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</si>
  <si>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</si>
  <si>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</si>
  <si>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</si>
  <si>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</si>
  <si>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</si>
  <si>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</si>
  <si>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</si>
  <si>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</si>
  <si>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</si>
  <si>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</si>
  <si>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</si>
  <si>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</si>
  <si>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</si>
  <si>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</si>
  <si>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</si>
  <si>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</si>
  <si>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</si>
  <si>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</si>
  <si>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</si>
  <si>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</si>
  <si>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</si>
  <si>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</si>
  <si>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</si>
  <si>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</si>
  <si>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</si>
  <si>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</si>
  <si>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</si>
  <si>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</si>
  <si>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</si>
  <si>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</si>
  <si>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</si>
  <si>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</si>
  <si>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</si>
  <si>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</si>
  <si>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</si>
  <si>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</si>
  <si>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</si>
  <si>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</si>
  <si>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</si>
  <si>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</si>
  <si>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</si>
  <si>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</si>
  <si>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</si>
  <si>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</si>
  <si>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</si>
  <si>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</si>
  <si>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</si>
  <si>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</si>
  <si>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</si>
  <si>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</si>
  <si>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</si>
  <si>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</si>
  <si>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</si>
  <si>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</si>
  <si>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</si>
  <si>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</si>
  <si>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</si>
  <si>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</si>
  <si>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</si>
  <si>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</si>
  <si>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</si>
  <si>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</si>
  <si>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</si>
  <si>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</si>
  <si>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</si>
  <si>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</si>
  <si>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</si>
  <si>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</si>
  <si>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</si>
  <si>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</si>
  <si>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</si>
  <si>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</si>
  <si>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</si>
  <si>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</si>
  <si>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i5_90403109990070550000</t>
  </si>
  <si>
    <t>9990070550</t>
  </si>
  <si>
    <t>i6_90403109990070550200</t>
  </si>
  <si>
    <t>i6_90403109990070550240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</si>
  <si>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</si>
  <si>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</si>
  <si>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</si>
  <si>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</si>
  <si>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</si>
  <si>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</si>
  <si>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</si>
  <si>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</si>
  <si>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</si>
  <si>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i6_90403140170129990200</t>
  </si>
  <si>
    <t>i6_90403140170129990240</t>
  </si>
  <si>
    <t>i5_90403149990080550000</t>
  </si>
  <si>
    <t>9990080550</t>
  </si>
  <si>
    <t>i6_90403149990080550100</t>
  </si>
  <si>
    <t>i6_90403149990080550120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</si>
  <si>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</si>
  <si>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</si>
  <si>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i6_90403149990080550200</t>
  </si>
  <si>
    <t>i6_90403149990080550240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</si>
  <si>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</si>
  <si>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</si>
  <si>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</si>
  <si>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</si>
  <si>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</si>
  <si>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</si>
  <si>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</si>
  <si>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</si>
  <si>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</si>
  <si>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</si>
  <si>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</si>
  <si>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</si>
  <si>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</si>
  <si>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</si>
  <si>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</si>
  <si>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</si>
  <si>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</si>
  <si>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</si>
  <si>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</si>
  <si>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</si>
  <si>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</si>
  <si>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</si>
  <si>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</si>
  <si>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</si>
  <si>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</si>
  <si>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</si>
  <si>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</si>
  <si>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</si>
  <si>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</si>
  <si>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</si>
  <si>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</si>
  <si>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</si>
  <si>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</si>
  <si>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</si>
  <si>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</si>
  <si>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</si>
  <si>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</si>
  <si>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</si>
  <si>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</si>
  <si>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</si>
  <si>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</si>
  <si>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</si>
  <si>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i5_904050301102S030А000</t>
  </si>
  <si>
    <t>01102S030А</t>
  </si>
  <si>
    <t>i6_904050301102S030А200</t>
  </si>
  <si>
    <t>i6_904050301102S030А240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</si>
  <si>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</si>
  <si>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</si>
  <si>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</si>
  <si>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</si>
  <si>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</si>
  <si>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</si>
  <si>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</si>
  <si>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</si>
  <si>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</si>
  <si>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</si>
  <si>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</si>
  <si>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</si>
  <si>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</si>
  <si>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</si>
  <si>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</si>
  <si>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</si>
  <si>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</si>
  <si>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</si>
  <si>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</si>
  <si>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</si>
  <si>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</si>
  <si>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</si>
  <si>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</si>
  <si>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</si>
  <si>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</si>
  <si>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</si>
  <si>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</si>
  <si>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</si>
  <si>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</si>
  <si>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</si>
  <si>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</si>
  <si>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</si>
  <si>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</si>
  <si>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</si>
  <si>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</si>
  <si>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</si>
  <si>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</si>
  <si>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</si>
  <si>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</si>
  <si>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</si>
  <si>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</si>
  <si>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</si>
  <si>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</si>
  <si>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</si>
  <si>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</si>
  <si>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</si>
  <si>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</si>
  <si>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</si>
  <si>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</si>
  <si>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</si>
  <si>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</si>
  <si>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</si>
  <si>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</si>
  <si>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</si>
  <si>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</si>
  <si>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</si>
  <si>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</si>
  <si>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</si>
  <si>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</si>
  <si>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</si>
  <si>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</si>
  <si>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</si>
  <si>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</si>
  <si>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</si>
  <si>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</si>
  <si>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</si>
  <si>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</si>
  <si>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</si>
  <si>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</si>
  <si>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</si>
  <si>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</si>
  <si>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</si>
  <si>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</si>
  <si>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</si>
  <si>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</si>
  <si>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</si>
  <si>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</si>
  <si>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</si>
  <si>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</si>
  <si>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</si>
  <si>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</si>
  <si>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</si>
  <si>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</si>
  <si>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</si>
  <si>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</si>
  <si>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</si>
  <si>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</si>
  <si>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</si>
  <si>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</si>
  <si>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</si>
  <si>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</si>
  <si>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</si>
  <si>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</si>
  <si>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</si>
  <si>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</si>
  <si>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</si>
  <si>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</si>
  <si>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</si>
  <si>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</si>
  <si>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</si>
  <si>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</si>
  <si>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</si>
  <si>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</si>
  <si>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</si>
  <si>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</si>
  <si>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</si>
  <si>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</si>
  <si>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</si>
  <si>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</si>
  <si>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</si>
  <si>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</si>
  <si>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</si>
  <si>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</si>
  <si>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</si>
  <si>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</si>
  <si>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</si>
  <si>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</si>
  <si>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</si>
  <si>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</si>
  <si>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</si>
  <si>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</si>
  <si>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</si>
  <si>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20225269100000150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</si>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</sst>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52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44713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8506481.5500000007</v>
      </c>
      <c r="I15" s="52">
        <v>4226938.9800000004</v>
      </c>
      <c r="J15" s="104">
        <v>4345767.72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281</v>
      </c>
      <c r="D17" s="154" t="s">
        <v>282</v>
      </c>
      <c r="E17" s="155"/>
      <c r="F17" s="155"/>
      <c r="G17" s="156"/>
      <c r="H17" s="96">
        <v>1502000</v>
      </c>
      <c r="I17" s="102">
        <v>608527.98</v>
      </c>
      <c r="J17" s="103">
        <v>959157.17</v>
      </c>
      <c r="K17" s="117" t="str">
        <f t="shared" ref="K17:K63" si="0">C17 &amp; D17 &amp; G17</f>
        <v>18200000000000000000</v>
      </c>
      <c r="L17" s="105" t="s">
        <v>283</v>
      </c>
    </row>
    <row r="18" spans="1:12" s="84" customFormat="1">
      <c r="A18" s="99" t="s">
        <v>284</v>
      </c>
      <c r="B18" s="100" t="s">
        <v>6</v>
      </c>
      <c r="C18" s="101" t="s">
        <v>281</v>
      </c>
      <c r="D18" s="154" t="s">
        <v>285</v>
      </c>
      <c r="E18" s="155"/>
      <c r="F18" s="155"/>
      <c r="G18" s="156"/>
      <c r="H18" s="96">
        <v>1502000</v>
      </c>
      <c r="I18" s="102">
        <v>608527.98</v>
      </c>
      <c r="J18" s="103">
        <v>959157.17</v>
      </c>
      <c r="K18" s="117" t="str">
        <f t="shared" si="0"/>
        <v>18210000000000000000</v>
      </c>
      <c r="L18" s="105" t="s">
        <v>286</v>
      </c>
    </row>
    <row r="19" spans="1:12" s="84" customFormat="1">
      <c r="A19" s="99" t="s">
        <v>287</v>
      </c>
      <c r="B19" s="100" t="s">
        <v>6</v>
      </c>
      <c r="C19" s="101" t="s">
        <v>281</v>
      </c>
      <c r="D19" s="154" t="s">
        <v>288</v>
      </c>
      <c r="E19" s="155"/>
      <c r="F19" s="155"/>
      <c r="G19" s="156"/>
      <c r="H19" s="96">
        <v>48000</v>
      </c>
      <c r="I19" s="102">
        <v>18878.45</v>
      </c>
      <c r="J19" s="103">
        <v>29175.200000000001</v>
      </c>
      <c r="K19" s="117" t="str">
        <f t="shared" si="0"/>
        <v>18210100000000000000</v>
      </c>
      <c r="L19" s="105" t="s">
        <v>289</v>
      </c>
    </row>
    <row r="20" spans="1:12" s="84" customFormat="1">
      <c r="A20" s="99" t="s">
        <v>290</v>
      </c>
      <c r="B20" s="100" t="s">
        <v>6</v>
      </c>
      <c r="C20" s="101" t="s">
        <v>281</v>
      </c>
      <c r="D20" s="154" t="s">
        <v>291</v>
      </c>
      <c r="E20" s="155"/>
      <c r="F20" s="155"/>
      <c r="G20" s="156"/>
      <c r="H20" s="96">
        <v>48000</v>
      </c>
      <c r="I20" s="102">
        <v>18878.45</v>
      </c>
      <c r="J20" s="103">
        <v>29175.200000000001</v>
      </c>
      <c r="K20" s="117" t="str">
        <f t="shared" si="0"/>
        <v>18210102000010000110</v>
      </c>
      <c r="L20" s="105" t="s">
        <v>292</v>
      </c>
    </row>
    <row r="21" spans="1:12" s="84" customFormat="1" ht="56.25">
      <c r="A21" s="79" t="s">
        <v>293</v>
      </c>
      <c r="B21" s="78" t="s">
        <v>6</v>
      </c>
      <c r="C21" s="120" t="s">
        <v>281</v>
      </c>
      <c r="D21" s="151" t="s">
        <v>294</v>
      </c>
      <c r="E21" s="152"/>
      <c r="F21" s="152"/>
      <c r="G21" s="153"/>
      <c r="H21" s="80">
        <v>48000</v>
      </c>
      <c r="I21" s="81">
        <v>18824.8</v>
      </c>
      <c r="J21" s="82">
        <f>IF(IF(H21="",0,H21)=0,0,(IF(H21&gt;0,IF(I21&gt;H21,0,H21-I21),IF(I21&gt;H21,H21-I21,0))))</f>
        <v>29175.200000000001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295</v>
      </c>
      <c r="B22" s="78" t="s">
        <v>6</v>
      </c>
      <c r="C22" s="120" t="s">
        <v>281</v>
      </c>
      <c r="D22" s="151" t="s">
        <v>296</v>
      </c>
      <c r="E22" s="152"/>
      <c r="F22" s="152"/>
      <c r="G22" s="153"/>
      <c r="H22" s="80">
        <v>0</v>
      </c>
      <c r="I22" s="81">
        <v>53.65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297</v>
      </c>
      <c r="B23" s="100" t="s">
        <v>6</v>
      </c>
      <c r="C23" s="101" t="s">
        <v>281</v>
      </c>
      <c r="D23" s="154" t="s">
        <v>298</v>
      </c>
      <c r="E23" s="155"/>
      <c r="F23" s="155"/>
      <c r="G23" s="156"/>
      <c r="H23" s="96">
        <v>358000</v>
      </c>
      <c r="I23" s="102">
        <v>423631.5</v>
      </c>
      <c r="J23" s="103">
        <v>0</v>
      </c>
      <c r="K23" s="117" t="str">
        <f t="shared" si="0"/>
        <v>18210500000000000000</v>
      </c>
      <c r="L23" s="105" t="s">
        <v>299</v>
      </c>
    </row>
    <row r="24" spans="1:12" s="84" customFormat="1">
      <c r="A24" s="99" t="s">
        <v>300</v>
      </c>
      <c r="B24" s="100" t="s">
        <v>6</v>
      </c>
      <c r="C24" s="101" t="s">
        <v>281</v>
      </c>
      <c r="D24" s="154" t="s">
        <v>301</v>
      </c>
      <c r="E24" s="155"/>
      <c r="F24" s="155"/>
      <c r="G24" s="156"/>
      <c r="H24" s="96">
        <v>358000</v>
      </c>
      <c r="I24" s="102">
        <v>423631.5</v>
      </c>
      <c r="J24" s="103">
        <v>0</v>
      </c>
      <c r="K24" s="117" t="str">
        <f t="shared" si="0"/>
        <v>18210503000010000110</v>
      </c>
      <c r="L24" s="105" t="s">
        <v>302</v>
      </c>
    </row>
    <row r="25" spans="1:12" s="84" customFormat="1">
      <c r="A25" s="79" t="s">
        <v>300</v>
      </c>
      <c r="B25" s="78" t="s">
        <v>6</v>
      </c>
      <c r="C25" s="120" t="s">
        <v>281</v>
      </c>
      <c r="D25" s="151" t="s">
        <v>303</v>
      </c>
      <c r="E25" s="152"/>
      <c r="F25" s="152"/>
      <c r="G25" s="153"/>
      <c r="H25" s="80">
        <v>358000</v>
      </c>
      <c r="I25" s="81">
        <v>423631.5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304</v>
      </c>
      <c r="B26" s="100" t="s">
        <v>6</v>
      </c>
      <c r="C26" s="101" t="s">
        <v>281</v>
      </c>
      <c r="D26" s="154" t="s">
        <v>305</v>
      </c>
      <c r="E26" s="155"/>
      <c r="F26" s="155"/>
      <c r="G26" s="156"/>
      <c r="H26" s="96">
        <v>1096000</v>
      </c>
      <c r="I26" s="102">
        <v>166018.03</v>
      </c>
      <c r="J26" s="103">
        <v>929981.97</v>
      </c>
      <c r="K26" s="117" t="str">
        <f t="shared" si="0"/>
        <v>18210600000000000000</v>
      </c>
      <c r="L26" s="105" t="s">
        <v>306</v>
      </c>
    </row>
    <row r="27" spans="1:12" s="84" customFormat="1">
      <c r="A27" s="99" t="s">
        <v>307</v>
      </c>
      <c r="B27" s="100" t="s">
        <v>6</v>
      </c>
      <c r="C27" s="101" t="s">
        <v>281</v>
      </c>
      <c r="D27" s="154" t="s">
        <v>308</v>
      </c>
      <c r="E27" s="155"/>
      <c r="F27" s="155"/>
      <c r="G27" s="156"/>
      <c r="H27" s="96">
        <v>302000</v>
      </c>
      <c r="I27" s="102">
        <v>87279.91</v>
      </c>
      <c r="J27" s="103">
        <v>214720.09</v>
      </c>
      <c r="K27" s="117" t="str">
        <f t="shared" si="0"/>
        <v>18210601000000000110</v>
      </c>
      <c r="L27" s="105" t="s">
        <v>309</v>
      </c>
    </row>
    <row r="28" spans="1:12" s="84" customFormat="1" ht="33.75">
      <c r="A28" s="79" t="s">
        <v>310</v>
      </c>
      <c r="B28" s="78" t="s">
        <v>6</v>
      </c>
      <c r="C28" s="120" t="s">
        <v>281</v>
      </c>
      <c r="D28" s="151" t="s">
        <v>311</v>
      </c>
      <c r="E28" s="152"/>
      <c r="F28" s="152"/>
      <c r="G28" s="153"/>
      <c r="H28" s="80">
        <v>302000</v>
      </c>
      <c r="I28" s="81">
        <v>87279.91</v>
      </c>
      <c r="J28" s="82">
        <f>IF(IF(H28="",0,H28)=0,0,(IF(H28&gt;0,IF(I28&gt;H28,0,H28-I28),IF(I28&gt;H28,H28-I28,0))))</f>
        <v>214720.09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312</v>
      </c>
      <c r="B29" s="100" t="s">
        <v>6</v>
      </c>
      <c r="C29" s="101" t="s">
        <v>281</v>
      </c>
      <c r="D29" s="154" t="s">
        <v>313</v>
      </c>
      <c r="E29" s="155"/>
      <c r="F29" s="155"/>
      <c r="G29" s="156"/>
      <c r="H29" s="96">
        <v>794000</v>
      </c>
      <c r="I29" s="102">
        <v>78738.12</v>
      </c>
      <c r="J29" s="103">
        <v>715261.88</v>
      </c>
      <c r="K29" s="117" t="str">
        <f t="shared" si="0"/>
        <v>18210606000000000110</v>
      </c>
      <c r="L29" s="105" t="s">
        <v>314</v>
      </c>
    </row>
    <row r="30" spans="1:12" s="84" customFormat="1">
      <c r="A30" s="99" t="s">
        <v>315</v>
      </c>
      <c r="B30" s="100" t="s">
        <v>6</v>
      </c>
      <c r="C30" s="101" t="s">
        <v>281</v>
      </c>
      <c r="D30" s="154" t="s">
        <v>316</v>
      </c>
      <c r="E30" s="155"/>
      <c r="F30" s="155"/>
      <c r="G30" s="156"/>
      <c r="H30" s="96">
        <v>59000</v>
      </c>
      <c r="I30" s="102">
        <v>28835</v>
      </c>
      <c r="J30" s="103">
        <v>30165</v>
      </c>
      <c r="K30" s="117" t="str">
        <f t="shared" si="0"/>
        <v>18210606030000000110</v>
      </c>
      <c r="L30" s="105" t="s">
        <v>317</v>
      </c>
    </row>
    <row r="31" spans="1:12" s="84" customFormat="1" ht="22.5">
      <c r="A31" s="79" t="s">
        <v>318</v>
      </c>
      <c r="B31" s="78" t="s">
        <v>6</v>
      </c>
      <c r="C31" s="120" t="s">
        <v>281</v>
      </c>
      <c r="D31" s="151" t="s">
        <v>319</v>
      </c>
      <c r="E31" s="152"/>
      <c r="F31" s="152"/>
      <c r="G31" s="153"/>
      <c r="H31" s="80">
        <v>59000</v>
      </c>
      <c r="I31" s="81">
        <v>28835</v>
      </c>
      <c r="J31" s="82">
        <f>IF(IF(H31="",0,H31)=0,0,(IF(H31&gt;0,IF(I31&gt;H31,0,H31-I31),IF(I31&gt;H31,H31-I31,0))))</f>
        <v>30165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320</v>
      </c>
      <c r="B32" s="100" t="s">
        <v>6</v>
      </c>
      <c r="C32" s="101" t="s">
        <v>281</v>
      </c>
      <c r="D32" s="154" t="s">
        <v>321</v>
      </c>
      <c r="E32" s="155"/>
      <c r="F32" s="155"/>
      <c r="G32" s="156"/>
      <c r="H32" s="96">
        <v>735000</v>
      </c>
      <c r="I32" s="102">
        <v>49903.12</v>
      </c>
      <c r="J32" s="103">
        <v>685096.88</v>
      </c>
      <c r="K32" s="117" t="str">
        <f t="shared" si="0"/>
        <v>18210606040000000110</v>
      </c>
      <c r="L32" s="105" t="s">
        <v>322</v>
      </c>
    </row>
    <row r="33" spans="1:12" s="84" customFormat="1" ht="33.75">
      <c r="A33" s="79" t="s">
        <v>323</v>
      </c>
      <c r="B33" s="78" t="s">
        <v>6</v>
      </c>
      <c r="C33" s="120" t="s">
        <v>281</v>
      </c>
      <c r="D33" s="151" t="s">
        <v>324</v>
      </c>
      <c r="E33" s="152"/>
      <c r="F33" s="152"/>
      <c r="G33" s="153"/>
      <c r="H33" s="80">
        <v>735000</v>
      </c>
      <c r="I33" s="81">
        <v>49903.12</v>
      </c>
      <c r="J33" s="82">
        <f>IF(IF(H33="",0,H33)=0,0,(IF(H33&gt;0,IF(I33&gt;H33,0,H33-I33),IF(I33&gt;H33,H33-I33,0))))</f>
        <v>685096.88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4" t="s">
        <v>282</v>
      </c>
      <c r="E34" s="155"/>
      <c r="F34" s="155"/>
      <c r="G34" s="156"/>
      <c r="H34" s="96">
        <v>7004481.5499999998</v>
      </c>
      <c r="I34" s="102">
        <v>3618411</v>
      </c>
      <c r="J34" s="103">
        <v>3386610.55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284</v>
      </c>
      <c r="B35" s="100" t="s">
        <v>6</v>
      </c>
      <c r="C35" s="101" t="s">
        <v>63</v>
      </c>
      <c r="D35" s="154" t="s">
        <v>285</v>
      </c>
      <c r="E35" s="155"/>
      <c r="F35" s="155"/>
      <c r="G35" s="156"/>
      <c r="H35" s="96">
        <v>288000</v>
      </c>
      <c r="I35" s="102">
        <v>25875</v>
      </c>
      <c r="J35" s="103">
        <v>262665</v>
      </c>
      <c r="K35" s="117" t="str">
        <f t="shared" si="0"/>
        <v>90410000000000000000</v>
      </c>
      <c r="L35" s="105" t="s">
        <v>325</v>
      </c>
    </row>
    <row r="36" spans="1:12" s="84" customFormat="1">
      <c r="A36" s="99" t="s">
        <v>326</v>
      </c>
      <c r="B36" s="100" t="s">
        <v>6</v>
      </c>
      <c r="C36" s="101" t="s">
        <v>63</v>
      </c>
      <c r="D36" s="154" t="s">
        <v>327</v>
      </c>
      <c r="E36" s="155"/>
      <c r="F36" s="155"/>
      <c r="G36" s="156"/>
      <c r="H36" s="96">
        <v>0</v>
      </c>
      <c r="I36" s="102">
        <v>540</v>
      </c>
      <c r="J36" s="103">
        <v>0</v>
      </c>
      <c r="K36" s="117" t="str">
        <f t="shared" si="0"/>
        <v>90410800000000000000</v>
      </c>
      <c r="L36" s="105" t="s">
        <v>328</v>
      </c>
    </row>
    <row r="37" spans="1:12" s="84" customFormat="1" ht="33.75">
      <c r="A37" s="99" t="s">
        <v>329</v>
      </c>
      <c r="B37" s="100" t="s">
        <v>6</v>
      </c>
      <c r="C37" s="101" t="s">
        <v>63</v>
      </c>
      <c r="D37" s="154" t="s">
        <v>330</v>
      </c>
      <c r="E37" s="155"/>
      <c r="F37" s="155"/>
      <c r="G37" s="156"/>
      <c r="H37" s="96">
        <v>0</v>
      </c>
      <c r="I37" s="102">
        <v>540</v>
      </c>
      <c r="J37" s="103">
        <v>0</v>
      </c>
      <c r="K37" s="117" t="str">
        <f t="shared" si="0"/>
        <v>90410804000010000110</v>
      </c>
      <c r="L37" s="105" t="s">
        <v>331</v>
      </c>
    </row>
    <row r="38" spans="1:12" s="84" customFormat="1" ht="56.25">
      <c r="A38" s="79" t="s">
        <v>332</v>
      </c>
      <c r="B38" s="78" t="s">
        <v>6</v>
      </c>
      <c r="C38" s="120" t="s">
        <v>63</v>
      </c>
      <c r="D38" s="151" t="s">
        <v>333</v>
      </c>
      <c r="E38" s="152"/>
      <c r="F38" s="152"/>
      <c r="G38" s="153"/>
      <c r="H38" s="80">
        <v>0</v>
      </c>
      <c r="I38" s="81">
        <v>540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334</v>
      </c>
      <c r="B39" s="100" t="s">
        <v>6</v>
      </c>
      <c r="C39" s="101" t="s">
        <v>63</v>
      </c>
      <c r="D39" s="154" t="s">
        <v>335</v>
      </c>
      <c r="E39" s="155"/>
      <c r="F39" s="155"/>
      <c r="G39" s="156"/>
      <c r="H39" s="96">
        <v>288000</v>
      </c>
      <c r="I39" s="102">
        <v>25335</v>
      </c>
      <c r="J39" s="103">
        <v>262665</v>
      </c>
      <c r="K39" s="117" t="str">
        <f t="shared" si="0"/>
        <v>90411100000000000000</v>
      </c>
      <c r="L39" s="105" t="s">
        <v>336</v>
      </c>
    </row>
    <row r="40" spans="1:12" s="84" customFormat="1" ht="67.5">
      <c r="A40" s="99" t="s">
        <v>337</v>
      </c>
      <c r="B40" s="100" t="s">
        <v>6</v>
      </c>
      <c r="C40" s="101" t="s">
        <v>63</v>
      </c>
      <c r="D40" s="154" t="s">
        <v>338</v>
      </c>
      <c r="E40" s="155"/>
      <c r="F40" s="155"/>
      <c r="G40" s="156"/>
      <c r="H40" s="96">
        <v>288000</v>
      </c>
      <c r="I40" s="102">
        <v>25335</v>
      </c>
      <c r="J40" s="103">
        <v>262665</v>
      </c>
      <c r="K40" s="117" t="str">
        <f t="shared" si="0"/>
        <v>90411105000000000120</v>
      </c>
      <c r="L40" s="105" t="s">
        <v>339</v>
      </c>
    </row>
    <row r="41" spans="1:12" s="84" customFormat="1" ht="67.5">
      <c r="A41" s="99" t="s">
        <v>340</v>
      </c>
      <c r="B41" s="100" t="s">
        <v>6</v>
      </c>
      <c r="C41" s="101" t="s">
        <v>63</v>
      </c>
      <c r="D41" s="154" t="s">
        <v>341</v>
      </c>
      <c r="E41" s="155"/>
      <c r="F41" s="155"/>
      <c r="G41" s="156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342</v>
      </c>
    </row>
    <row r="42" spans="1:12" s="84" customFormat="1" ht="56.25">
      <c r="A42" s="79" t="s">
        <v>343</v>
      </c>
      <c r="B42" s="78" t="s">
        <v>6</v>
      </c>
      <c r="C42" s="120" t="s">
        <v>63</v>
      </c>
      <c r="D42" s="151" t="s">
        <v>344</v>
      </c>
      <c r="E42" s="152"/>
      <c r="F42" s="152"/>
      <c r="G42" s="153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345</v>
      </c>
      <c r="B43" s="100" t="s">
        <v>6</v>
      </c>
      <c r="C43" s="101" t="s">
        <v>63</v>
      </c>
      <c r="D43" s="154" t="s">
        <v>346</v>
      </c>
      <c r="E43" s="155"/>
      <c r="F43" s="155"/>
      <c r="G43" s="156"/>
      <c r="H43" s="96">
        <v>62000</v>
      </c>
      <c r="I43" s="102">
        <v>25335</v>
      </c>
      <c r="J43" s="103">
        <v>36665</v>
      </c>
      <c r="K43" s="117" t="str">
        <f t="shared" si="0"/>
        <v>90411105030000000120</v>
      </c>
      <c r="L43" s="105" t="s">
        <v>347</v>
      </c>
    </row>
    <row r="44" spans="1:12" s="84" customFormat="1" ht="56.25">
      <c r="A44" s="79" t="s">
        <v>348</v>
      </c>
      <c r="B44" s="78" t="s">
        <v>6</v>
      </c>
      <c r="C44" s="120" t="s">
        <v>63</v>
      </c>
      <c r="D44" s="151" t="s">
        <v>349</v>
      </c>
      <c r="E44" s="152"/>
      <c r="F44" s="152"/>
      <c r="G44" s="153"/>
      <c r="H44" s="80">
        <v>62000</v>
      </c>
      <c r="I44" s="81">
        <v>25335</v>
      </c>
      <c r="J44" s="82">
        <f>IF(IF(H44="",0,H44)=0,0,(IF(H44&gt;0,IF(I44&gt;H44,0,H44-I44),IF(I44&gt;H44,H44-I44,0))))</f>
        <v>36665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350</v>
      </c>
      <c r="B45" s="100" t="s">
        <v>6</v>
      </c>
      <c r="C45" s="101" t="s">
        <v>63</v>
      </c>
      <c r="D45" s="154" t="s">
        <v>351</v>
      </c>
      <c r="E45" s="155"/>
      <c r="F45" s="155"/>
      <c r="G45" s="156"/>
      <c r="H45" s="96">
        <v>6707181.5499999998</v>
      </c>
      <c r="I45" s="102">
        <v>3592536</v>
      </c>
      <c r="J45" s="103">
        <v>3114645.55</v>
      </c>
      <c r="K45" s="117" t="str">
        <f t="shared" si="0"/>
        <v>90420000000000000000</v>
      </c>
      <c r="L45" s="105" t="s">
        <v>352</v>
      </c>
    </row>
    <row r="46" spans="1:12" s="84" customFormat="1" ht="33.75">
      <c r="A46" s="99" t="s">
        <v>353</v>
      </c>
      <c r="B46" s="100" t="s">
        <v>6</v>
      </c>
      <c r="C46" s="101" t="s">
        <v>63</v>
      </c>
      <c r="D46" s="154" t="s">
        <v>354</v>
      </c>
      <c r="E46" s="155"/>
      <c r="F46" s="155"/>
      <c r="G46" s="156"/>
      <c r="H46" s="96">
        <v>6707181.5499999998</v>
      </c>
      <c r="I46" s="102">
        <v>3592536</v>
      </c>
      <c r="J46" s="103">
        <v>3114645.55</v>
      </c>
      <c r="K46" s="117" t="str">
        <f t="shared" si="0"/>
        <v>90420200000000000000</v>
      </c>
      <c r="L46" s="105" t="s">
        <v>355</v>
      </c>
    </row>
    <row r="47" spans="1:12" s="84" customFormat="1" ht="22.5">
      <c r="A47" s="99" t="s">
        <v>356</v>
      </c>
      <c r="B47" s="100" t="s">
        <v>6</v>
      </c>
      <c r="C47" s="101" t="s">
        <v>63</v>
      </c>
      <c r="D47" s="154" t="s">
        <v>357</v>
      </c>
      <c r="E47" s="155"/>
      <c r="F47" s="155"/>
      <c r="G47" s="156"/>
      <c r="H47" s="96">
        <v>3649000</v>
      </c>
      <c r="I47" s="102">
        <v>1788000</v>
      </c>
      <c r="J47" s="103">
        <v>1861000</v>
      </c>
      <c r="K47" s="117" t="str">
        <f t="shared" si="0"/>
        <v>90420210000000000150</v>
      </c>
      <c r="L47" s="105" t="s">
        <v>358</v>
      </c>
    </row>
    <row r="48" spans="1:12" s="84" customFormat="1" ht="33.75">
      <c r="A48" s="99" t="s">
        <v>359</v>
      </c>
      <c r="B48" s="100" t="s">
        <v>6</v>
      </c>
      <c r="C48" s="101" t="s">
        <v>63</v>
      </c>
      <c r="D48" s="154" t="s">
        <v>360</v>
      </c>
      <c r="E48" s="155"/>
      <c r="F48" s="155"/>
      <c r="G48" s="156"/>
      <c r="H48" s="96">
        <v>3649000</v>
      </c>
      <c r="I48" s="102">
        <v>1788000</v>
      </c>
      <c r="J48" s="103">
        <v>1861000</v>
      </c>
      <c r="K48" s="117" t="str">
        <f t="shared" si="0"/>
        <v>90420216001000000150</v>
      </c>
      <c r="L48" s="105" t="s">
        <v>361</v>
      </c>
    </row>
    <row r="49" spans="1:12" s="84" customFormat="1" ht="33.75">
      <c r="A49" s="79" t="s">
        <v>362</v>
      </c>
      <c r="B49" s="78" t="s">
        <v>6</v>
      </c>
      <c r="C49" s="120" t="s">
        <v>63</v>
      </c>
      <c r="D49" s="151" t="s">
        <v>363</v>
      </c>
      <c r="E49" s="152"/>
      <c r="F49" s="152"/>
      <c r="G49" s="153"/>
      <c r="H49" s="80">
        <v>3649000</v>
      </c>
      <c r="I49" s="81">
        <v>1788000</v>
      </c>
      <c r="J49" s="82">
        <f>IF(IF(H49="",0,H49)=0,0,(IF(H49&gt;0,IF(I49&gt;H49,0,H49-I49),IF(I49&gt;H49,H49-I49,0))))</f>
        <v>1861000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364</v>
      </c>
      <c r="B50" s="100" t="s">
        <v>6</v>
      </c>
      <c r="C50" s="101" t="s">
        <v>63</v>
      </c>
      <c r="D50" s="154" t="s">
        <v>365</v>
      </c>
      <c r="E50" s="155"/>
      <c r="F50" s="155"/>
      <c r="G50" s="156"/>
      <c r="H50" s="96">
        <v>1995654.55</v>
      </c>
      <c r="I50" s="102">
        <v>1155981.8500000001</v>
      </c>
      <c r="J50" s="103">
        <v>839672.7</v>
      </c>
      <c r="K50" s="117" t="str">
        <f t="shared" si="0"/>
        <v>90420220000000000150</v>
      </c>
      <c r="L50" s="105" t="s">
        <v>366</v>
      </c>
    </row>
    <row r="51" spans="1:12" s="84" customFormat="1">
      <c r="A51" s="79"/>
      <c r="B51" s="78" t="s">
        <v>6</v>
      </c>
      <c r="C51" s="120" t="s">
        <v>63</v>
      </c>
      <c r="D51" s="151" t="s">
        <v>367</v>
      </c>
      <c r="E51" s="152"/>
      <c r="F51" s="152"/>
      <c r="G51" s="153"/>
      <c r="H51" s="80">
        <v>9300</v>
      </c>
      <c r="I51" s="81">
        <v>0</v>
      </c>
      <c r="J51" s="82">
        <f>IF(IF(H51="",0,H51)=0,0,(IF(H51&gt;0,IF(I51&gt;H51,0,H51-I51),IF(I51&gt;H51,H51-I51,0))))</f>
        <v>9300</v>
      </c>
      <c r="K51" s="118" t="str">
        <f t="shared" si="0"/>
        <v>90420225269100000150</v>
      </c>
      <c r="L51" s="83" t="str">
        <f>C51 &amp; D51 &amp; G51</f>
        <v>90420225269100000150</v>
      </c>
    </row>
    <row r="52" spans="1:12" s="84" customFormat="1">
      <c r="A52" s="99" t="s">
        <v>368</v>
      </c>
      <c r="B52" s="100" t="s">
        <v>6</v>
      </c>
      <c r="C52" s="101" t="s">
        <v>63</v>
      </c>
      <c r="D52" s="154" t="s">
        <v>369</v>
      </c>
      <c r="E52" s="155"/>
      <c r="F52" s="155"/>
      <c r="G52" s="156"/>
      <c r="H52" s="96">
        <v>1995654.55</v>
      </c>
      <c r="I52" s="102">
        <v>1155981.8500000001</v>
      </c>
      <c r="J52" s="103">
        <v>839672.7</v>
      </c>
      <c r="K52" s="117" t="str">
        <f t="shared" si="0"/>
        <v>90420229999000000150</v>
      </c>
      <c r="L52" s="105" t="s">
        <v>370</v>
      </c>
    </row>
    <row r="53" spans="1:12" s="84" customFormat="1">
      <c r="A53" s="79" t="s">
        <v>371</v>
      </c>
      <c r="B53" s="78" t="s">
        <v>6</v>
      </c>
      <c r="C53" s="120" t="s">
        <v>63</v>
      </c>
      <c r="D53" s="151" t="s">
        <v>372</v>
      </c>
      <c r="E53" s="152"/>
      <c r="F53" s="152"/>
      <c r="G53" s="153"/>
      <c r="H53" s="80">
        <v>1995654.55</v>
      </c>
      <c r="I53" s="81">
        <v>1155981.8500000001</v>
      </c>
      <c r="J53" s="82">
        <f>IF(IF(H53="",0,H53)=0,0,(IF(H53&gt;0,IF(I53&gt;H53,0,H53-I53),IF(I53&gt;H53,H53-I53,0))))</f>
        <v>839672.7</v>
      </c>
      <c r="K53" s="118" t="str">
        <f t="shared" si="0"/>
        <v>90420229999100000150</v>
      </c>
      <c r="L53" s="83" t="str">
        <f>C53 &amp; D53 &amp; G53</f>
        <v>90420229999100000150</v>
      </c>
    </row>
    <row r="54" spans="1:12" s="84" customFormat="1" ht="22.5">
      <c r="A54" s="99" t="s">
        <v>373</v>
      </c>
      <c r="B54" s="100" t="s">
        <v>6</v>
      </c>
      <c r="C54" s="101" t="s">
        <v>63</v>
      </c>
      <c r="D54" s="154" t="s">
        <v>374</v>
      </c>
      <c r="E54" s="155"/>
      <c r="F54" s="155"/>
      <c r="G54" s="156"/>
      <c r="H54" s="96">
        <v>121100</v>
      </c>
      <c r="I54" s="102">
        <v>30954.15</v>
      </c>
      <c r="J54" s="103">
        <v>90145.85</v>
      </c>
      <c r="K54" s="117" t="str">
        <f t="shared" si="0"/>
        <v>90420230000000000150</v>
      </c>
      <c r="L54" s="105" t="s">
        <v>375</v>
      </c>
    </row>
    <row r="55" spans="1:12" s="84" customFormat="1" ht="33.75">
      <c r="A55" s="99" t="s">
        <v>376</v>
      </c>
      <c r="B55" s="100" t="s">
        <v>6</v>
      </c>
      <c r="C55" s="101" t="s">
        <v>63</v>
      </c>
      <c r="D55" s="154" t="s">
        <v>377</v>
      </c>
      <c r="E55" s="155"/>
      <c r="F55" s="155"/>
      <c r="G55" s="156"/>
      <c r="H55" s="96">
        <v>19200</v>
      </c>
      <c r="I55" s="102">
        <v>0</v>
      </c>
      <c r="J55" s="103">
        <v>19200</v>
      </c>
      <c r="K55" s="117" t="str">
        <f t="shared" si="0"/>
        <v>90420230024000000150</v>
      </c>
      <c r="L55" s="105" t="s">
        <v>378</v>
      </c>
    </row>
    <row r="56" spans="1:12" s="84" customFormat="1" ht="33.75">
      <c r="A56" s="79" t="s">
        <v>379</v>
      </c>
      <c r="B56" s="78" t="s">
        <v>6</v>
      </c>
      <c r="C56" s="120" t="s">
        <v>63</v>
      </c>
      <c r="D56" s="151" t="s">
        <v>380</v>
      </c>
      <c r="E56" s="152"/>
      <c r="F56" s="152"/>
      <c r="G56" s="153"/>
      <c r="H56" s="80">
        <v>19200</v>
      </c>
      <c r="I56" s="81">
        <v>0</v>
      </c>
      <c r="J56" s="82">
        <f>IF(IF(H56="",0,H56)=0,0,(IF(H56&gt;0,IF(I56&gt;H56,0,H56-I56),IF(I56&gt;H56,H56-I56,0))))</f>
        <v>19200</v>
      </c>
      <c r="K56" s="118" t="str">
        <f t="shared" si="0"/>
        <v>90420230024100000150</v>
      </c>
      <c r="L56" s="83" t="str">
        <f>C56 &amp; D56 &amp; G56</f>
        <v>90420230024100000150</v>
      </c>
    </row>
    <row r="57" spans="1:12" s="84" customFormat="1" ht="33.75">
      <c r="A57" s="99" t="s">
        <v>381</v>
      </c>
      <c r="B57" s="100" t="s">
        <v>6</v>
      </c>
      <c r="C57" s="101" t="s">
        <v>63</v>
      </c>
      <c r="D57" s="154" t="s">
        <v>382</v>
      </c>
      <c r="E57" s="155"/>
      <c r="F57" s="155"/>
      <c r="G57" s="156"/>
      <c r="H57" s="96">
        <v>101900</v>
      </c>
      <c r="I57" s="102">
        <v>30954.15</v>
      </c>
      <c r="J57" s="103">
        <v>70945.850000000006</v>
      </c>
      <c r="K57" s="117" t="str">
        <f t="shared" si="0"/>
        <v>90420235118000000150</v>
      </c>
      <c r="L57" s="105" t="s">
        <v>383</v>
      </c>
    </row>
    <row r="58" spans="1:12" s="84" customFormat="1" ht="33.75">
      <c r="A58" s="79" t="s">
        <v>384</v>
      </c>
      <c r="B58" s="78" t="s">
        <v>6</v>
      </c>
      <c r="C58" s="120" t="s">
        <v>63</v>
      </c>
      <c r="D58" s="151" t="s">
        <v>385</v>
      </c>
      <c r="E58" s="152"/>
      <c r="F58" s="152"/>
      <c r="G58" s="153"/>
      <c r="H58" s="80">
        <v>101900</v>
      </c>
      <c r="I58" s="81">
        <v>30954.15</v>
      </c>
      <c r="J58" s="82">
        <f>IF(IF(H58="",0,H58)=0,0,(IF(H58&gt;0,IF(I58&gt;H58,0,H58-I58),IF(I58&gt;H58,H58-I58,0))))</f>
        <v>70945.850000000006</v>
      </c>
      <c r="K58" s="118" t="str">
        <f t="shared" si="0"/>
        <v>90420235118100000150</v>
      </c>
      <c r="L58" s="83" t="str">
        <f>C58 &amp; D58 &amp; G58</f>
        <v>90420235118100000150</v>
      </c>
    </row>
    <row r="59" spans="1:12" s="84" customFormat="1">
      <c r="A59" s="99" t="s">
        <v>239</v>
      </c>
      <c r="B59" s="100" t="s">
        <v>6</v>
      </c>
      <c r="C59" s="101" t="s">
        <v>63</v>
      </c>
      <c r="D59" s="154" t="s">
        <v>386</v>
      </c>
      <c r="E59" s="155"/>
      <c r="F59" s="155"/>
      <c r="G59" s="156"/>
      <c r="H59" s="96">
        <v>941427</v>
      </c>
      <c r="I59" s="102">
        <v>617600</v>
      </c>
      <c r="J59" s="103">
        <v>323827</v>
      </c>
      <c r="K59" s="117" t="str">
        <f t="shared" si="0"/>
        <v>90420240000000000150</v>
      </c>
      <c r="L59" s="105" t="s">
        <v>387</v>
      </c>
    </row>
    <row r="60" spans="1:12" s="84" customFormat="1" ht="45">
      <c r="A60" s="99" t="s">
        <v>388</v>
      </c>
      <c r="B60" s="100" t="s">
        <v>6</v>
      </c>
      <c r="C60" s="101" t="s">
        <v>63</v>
      </c>
      <c r="D60" s="154" t="s">
        <v>389</v>
      </c>
      <c r="E60" s="155"/>
      <c r="F60" s="155"/>
      <c r="G60" s="156"/>
      <c r="H60" s="96">
        <v>365000</v>
      </c>
      <c r="I60" s="102">
        <v>320000</v>
      </c>
      <c r="J60" s="103">
        <v>45000</v>
      </c>
      <c r="K60" s="117" t="str">
        <f t="shared" si="0"/>
        <v>90420240014000000150</v>
      </c>
      <c r="L60" s="105" t="s">
        <v>390</v>
      </c>
    </row>
    <row r="61" spans="1:12" s="84" customFormat="1" ht="56.25">
      <c r="A61" s="79" t="s">
        <v>391</v>
      </c>
      <c r="B61" s="78" t="s">
        <v>6</v>
      </c>
      <c r="C61" s="120" t="s">
        <v>63</v>
      </c>
      <c r="D61" s="151" t="s">
        <v>392</v>
      </c>
      <c r="E61" s="152"/>
      <c r="F61" s="152"/>
      <c r="G61" s="153"/>
      <c r="H61" s="80">
        <v>365000</v>
      </c>
      <c r="I61" s="81">
        <v>320000</v>
      </c>
      <c r="J61" s="82">
        <f>IF(IF(H61="",0,H61)=0,0,(IF(H61&gt;0,IF(I61&gt;H61,0,H61-I61),IF(I61&gt;H61,H61-I61,0))))</f>
        <v>45000</v>
      </c>
      <c r="K61" s="118" t="str">
        <f t="shared" si="0"/>
        <v>90420240014100000150</v>
      </c>
      <c r="L61" s="83" t="str">
        <f>C61 &amp; D61 &amp; G61</f>
        <v>90420240014100000150</v>
      </c>
    </row>
    <row r="62" spans="1:12" s="84" customFormat="1" ht="22.5">
      <c r="A62" s="99" t="s">
        <v>393</v>
      </c>
      <c r="B62" s="100" t="s">
        <v>6</v>
      </c>
      <c r="C62" s="101" t="s">
        <v>63</v>
      </c>
      <c r="D62" s="154" t="s">
        <v>394</v>
      </c>
      <c r="E62" s="155"/>
      <c r="F62" s="155"/>
      <c r="G62" s="156"/>
      <c r="H62" s="96">
        <v>576427</v>
      </c>
      <c r="I62" s="102">
        <v>297600</v>
      </c>
      <c r="J62" s="103">
        <v>278827</v>
      </c>
      <c r="K62" s="117" t="str">
        <f t="shared" si="0"/>
        <v>90420249999000000150</v>
      </c>
      <c r="L62" s="105" t="s">
        <v>395</v>
      </c>
    </row>
    <row r="63" spans="1:12" s="84" customFormat="1" ht="22.5">
      <c r="A63" s="79" t="s">
        <v>396</v>
      </c>
      <c r="B63" s="78" t="s">
        <v>6</v>
      </c>
      <c r="C63" s="120" t="s">
        <v>63</v>
      </c>
      <c r="D63" s="151" t="s">
        <v>397</v>
      </c>
      <c r="E63" s="152"/>
      <c r="F63" s="152"/>
      <c r="G63" s="153"/>
      <c r="H63" s="80">
        <v>576427</v>
      </c>
      <c r="I63" s="81">
        <v>297600</v>
      </c>
      <c r="J63" s="82">
        <f>IF(IF(H63="",0,H63)=0,0,(IF(H63&gt;0,IF(I63&gt;H63,0,H63-I63),IF(I63&gt;H63,H63-I63,0))))</f>
        <v>278827</v>
      </c>
      <c r="K63" s="118" t="str">
        <f t="shared" si="0"/>
        <v>90420249999100000150</v>
      </c>
      <c r="L63" s="83" t="str">
        <f>C63 &amp; D63 &amp; G63</f>
        <v>90420249999100000150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78" t="s">
        <v>24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79" t="s">
        <v>39</v>
      </c>
      <c r="B68" s="179" t="s">
        <v>40</v>
      </c>
      <c r="C68" s="191" t="s">
        <v>44</v>
      </c>
      <c r="D68" s="192"/>
      <c r="E68" s="192"/>
      <c r="F68" s="192"/>
      <c r="G68" s="193"/>
      <c r="H68" s="179" t="s">
        <v>42</v>
      </c>
      <c r="I68" s="179" t="s">
        <v>23</v>
      </c>
      <c r="J68" s="179" t="s">
        <v>43</v>
      </c>
      <c r="K68" s="113"/>
    </row>
    <row r="69" spans="1:12">
      <c r="A69" s="180"/>
      <c r="B69" s="180"/>
      <c r="C69" s="194"/>
      <c r="D69" s="195"/>
      <c r="E69" s="195"/>
      <c r="F69" s="195"/>
      <c r="G69" s="196"/>
      <c r="H69" s="180"/>
      <c r="I69" s="180"/>
      <c r="J69" s="180"/>
      <c r="K69" s="113"/>
    </row>
    <row r="70" spans="1:12">
      <c r="A70" s="181"/>
      <c r="B70" s="181"/>
      <c r="C70" s="197"/>
      <c r="D70" s="198"/>
      <c r="E70" s="198"/>
      <c r="F70" s="198"/>
      <c r="G70" s="199"/>
      <c r="H70" s="181"/>
      <c r="I70" s="181"/>
      <c r="J70" s="181"/>
      <c r="K70" s="113"/>
    </row>
    <row r="71" spans="1:12" ht="13.5" thickBot="1">
      <c r="A71" s="70">
        <v>1</v>
      </c>
      <c r="B71" s="12">
        <v>2</v>
      </c>
      <c r="C71" s="200">
        <v>3</v>
      </c>
      <c r="D71" s="201"/>
      <c r="E71" s="201"/>
      <c r="F71" s="201"/>
      <c r="G71" s="202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82" t="s">
        <v>17</v>
      </c>
      <c r="D72" s="183"/>
      <c r="E72" s="183"/>
      <c r="F72" s="183"/>
      <c r="G72" s="184"/>
      <c r="H72" s="52">
        <v>9222481.5500000007</v>
      </c>
      <c r="I72" s="52">
        <v>3607925.55</v>
      </c>
      <c r="J72" s="104">
        <v>5614556</v>
      </c>
    </row>
    <row r="73" spans="1:12" ht="12.75" customHeight="1">
      <c r="A73" s="73" t="s">
        <v>4</v>
      </c>
      <c r="B73" s="50"/>
      <c r="C73" s="203"/>
      <c r="D73" s="204"/>
      <c r="E73" s="204"/>
      <c r="F73" s="204"/>
      <c r="G73" s="205"/>
      <c r="H73" s="59"/>
      <c r="I73" s="60"/>
      <c r="J73" s="61"/>
    </row>
    <row r="74" spans="1:12" s="84" customFormat="1">
      <c r="A74" s="99"/>
      <c r="B74" s="100" t="s">
        <v>7</v>
      </c>
      <c r="C74" s="101" t="s">
        <v>63</v>
      </c>
      <c r="D74" s="123" t="s">
        <v>92</v>
      </c>
      <c r="E74" s="154" t="s">
        <v>93</v>
      </c>
      <c r="F74" s="157"/>
      <c r="G74" s="128" t="s">
        <v>69</v>
      </c>
      <c r="H74" s="96">
        <v>9222481.5500000007</v>
      </c>
      <c r="I74" s="102">
        <v>3607925.55</v>
      </c>
      <c r="J74" s="103">
        <v>5614556</v>
      </c>
      <c r="K74" s="117" t="str">
        <f t="shared" ref="K74:K105" si="1">C74 &amp; D74 &amp;E74 &amp; F74 &amp; G74</f>
        <v>90400000000000000000</v>
      </c>
      <c r="L74" s="106" t="s">
        <v>91</v>
      </c>
    </row>
    <row r="75" spans="1:12" s="84" customFormat="1">
      <c r="A75" s="99" t="s">
        <v>94</v>
      </c>
      <c r="B75" s="100" t="s">
        <v>7</v>
      </c>
      <c r="C75" s="101" t="s">
        <v>63</v>
      </c>
      <c r="D75" s="123" t="s">
        <v>96</v>
      </c>
      <c r="E75" s="154" t="s">
        <v>93</v>
      </c>
      <c r="F75" s="157"/>
      <c r="G75" s="128" t="s">
        <v>69</v>
      </c>
      <c r="H75" s="96">
        <v>3456000</v>
      </c>
      <c r="I75" s="102">
        <v>1296681.1100000001</v>
      </c>
      <c r="J75" s="103">
        <v>2159318.89</v>
      </c>
      <c r="K75" s="117" t="str">
        <f t="shared" si="1"/>
        <v>90401000000000000000</v>
      </c>
      <c r="L75" s="106" t="s">
        <v>95</v>
      </c>
    </row>
    <row r="76" spans="1:12" s="84" customFormat="1" ht="45">
      <c r="A76" s="99" t="s">
        <v>97</v>
      </c>
      <c r="B76" s="100" t="s">
        <v>7</v>
      </c>
      <c r="C76" s="101" t="s">
        <v>63</v>
      </c>
      <c r="D76" s="123" t="s">
        <v>99</v>
      </c>
      <c r="E76" s="154" t="s">
        <v>93</v>
      </c>
      <c r="F76" s="157"/>
      <c r="G76" s="128" t="s">
        <v>69</v>
      </c>
      <c r="H76" s="96">
        <v>2062000</v>
      </c>
      <c r="I76" s="102">
        <v>748601.7</v>
      </c>
      <c r="J76" s="103">
        <v>1313398.3</v>
      </c>
      <c r="K76" s="117" t="str">
        <f t="shared" si="1"/>
        <v>90401040000000000000</v>
      </c>
      <c r="L76" s="106" t="s">
        <v>98</v>
      </c>
    </row>
    <row r="77" spans="1:12" s="84" customFormat="1">
      <c r="A77" s="99"/>
      <c r="B77" s="100" t="s">
        <v>7</v>
      </c>
      <c r="C77" s="101" t="s">
        <v>63</v>
      </c>
      <c r="D77" s="123" t="s">
        <v>99</v>
      </c>
      <c r="E77" s="154" t="s">
        <v>101</v>
      </c>
      <c r="F77" s="157"/>
      <c r="G77" s="128" t="s">
        <v>69</v>
      </c>
      <c r="H77" s="96">
        <v>1298000</v>
      </c>
      <c r="I77" s="102">
        <v>471004.01</v>
      </c>
      <c r="J77" s="103">
        <v>826995.99</v>
      </c>
      <c r="K77" s="117" t="str">
        <f t="shared" si="1"/>
        <v>90401040150100190000</v>
      </c>
      <c r="L77" s="106" t="s">
        <v>100</v>
      </c>
    </row>
    <row r="78" spans="1:12" s="84" customFormat="1" ht="56.25">
      <c r="A78" s="99" t="s">
        <v>102</v>
      </c>
      <c r="B78" s="100" t="s">
        <v>7</v>
      </c>
      <c r="C78" s="101" t="s">
        <v>63</v>
      </c>
      <c r="D78" s="123" t="s">
        <v>99</v>
      </c>
      <c r="E78" s="154" t="s">
        <v>101</v>
      </c>
      <c r="F78" s="157"/>
      <c r="G78" s="128" t="s">
        <v>104</v>
      </c>
      <c r="H78" s="96">
        <v>944000</v>
      </c>
      <c r="I78" s="102">
        <v>333360.46999999997</v>
      </c>
      <c r="J78" s="103">
        <v>610639.53</v>
      </c>
      <c r="K78" s="117" t="str">
        <f t="shared" si="1"/>
        <v>90401040150100190100</v>
      </c>
      <c r="L78" s="106" t="s">
        <v>103</v>
      </c>
    </row>
    <row r="79" spans="1:12" s="84" customFormat="1" ht="22.5">
      <c r="A79" s="99" t="s">
        <v>105</v>
      </c>
      <c r="B79" s="100" t="s">
        <v>7</v>
      </c>
      <c r="C79" s="101" t="s">
        <v>63</v>
      </c>
      <c r="D79" s="123" t="s">
        <v>99</v>
      </c>
      <c r="E79" s="154" t="s">
        <v>101</v>
      </c>
      <c r="F79" s="157"/>
      <c r="G79" s="128" t="s">
        <v>107</v>
      </c>
      <c r="H79" s="96">
        <v>944000</v>
      </c>
      <c r="I79" s="102">
        <v>333360.46999999997</v>
      </c>
      <c r="J79" s="103">
        <v>610639.53</v>
      </c>
      <c r="K79" s="117" t="str">
        <f t="shared" si="1"/>
        <v>90401040150100190120</v>
      </c>
      <c r="L79" s="106" t="s">
        <v>106</v>
      </c>
    </row>
    <row r="80" spans="1:12" s="84" customFormat="1" ht="22.5">
      <c r="A80" s="79" t="s">
        <v>108</v>
      </c>
      <c r="B80" s="78" t="s">
        <v>7</v>
      </c>
      <c r="C80" s="120" t="s">
        <v>63</v>
      </c>
      <c r="D80" s="124" t="s">
        <v>99</v>
      </c>
      <c r="E80" s="151" t="s">
        <v>101</v>
      </c>
      <c r="F80" s="158"/>
      <c r="G80" s="121" t="s">
        <v>109</v>
      </c>
      <c r="H80" s="80">
        <v>725000</v>
      </c>
      <c r="I80" s="81">
        <v>262160.5</v>
      </c>
      <c r="J80" s="82">
        <f>IF(IF(H80="",0,H80)=0,0,(IF(H80&gt;0,IF(I80&gt;H80,0,H80-I80),IF(I80&gt;H80,H80-I80,0))))</f>
        <v>462839.5</v>
      </c>
      <c r="K80" s="117" t="str">
        <f t="shared" si="1"/>
        <v>90401040150100190121</v>
      </c>
      <c r="L80" s="83" t="str">
        <f>C80 &amp; D80 &amp;E80 &amp; F80 &amp; G80</f>
        <v>90401040150100190121</v>
      </c>
    </row>
    <row r="81" spans="1:12" s="84" customFormat="1" ht="33.75">
      <c r="A81" s="79" t="s">
        <v>110</v>
      </c>
      <c r="B81" s="78" t="s">
        <v>7</v>
      </c>
      <c r="C81" s="120" t="s">
        <v>63</v>
      </c>
      <c r="D81" s="124" t="s">
        <v>99</v>
      </c>
      <c r="E81" s="151" t="s">
        <v>101</v>
      </c>
      <c r="F81" s="158"/>
      <c r="G81" s="121" t="s">
        <v>111</v>
      </c>
      <c r="H81" s="80">
        <v>219000</v>
      </c>
      <c r="I81" s="81">
        <v>71199.97</v>
      </c>
      <c r="J81" s="82">
        <f>IF(IF(H81="",0,H81)=0,0,(IF(H81&gt;0,IF(I81&gt;H81,0,H81-I81),IF(I81&gt;H81,H81-I81,0))))</f>
        <v>147800.03</v>
      </c>
      <c r="K81" s="117" t="str">
        <f t="shared" si="1"/>
        <v>90401040150100190129</v>
      </c>
      <c r="L81" s="83" t="str">
        <f>C81 &amp; D81 &amp;E81 &amp; F81 &amp; G81</f>
        <v>90401040150100190129</v>
      </c>
    </row>
    <row r="82" spans="1:12" s="84" customFormat="1" ht="22.5">
      <c r="A82" s="99" t="s">
        <v>112</v>
      </c>
      <c r="B82" s="100" t="s">
        <v>7</v>
      </c>
      <c r="C82" s="101" t="s">
        <v>63</v>
      </c>
      <c r="D82" s="123" t="s">
        <v>99</v>
      </c>
      <c r="E82" s="154" t="s">
        <v>101</v>
      </c>
      <c r="F82" s="157"/>
      <c r="G82" s="128" t="s">
        <v>7</v>
      </c>
      <c r="H82" s="96">
        <v>347000</v>
      </c>
      <c r="I82" s="102">
        <v>136229.54</v>
      </c>
      <c r="J82" s="103">
        <v>210770.46</v>
      </c>
      <c r="K82" s="117" t="str">
        <f t="shared" si="1"/>
        <v>90401040150100190200</v>
      </c>
      <c r="L82" s="106" t="s">
        <v>113</v>
      </c>
    </row>
    <row r="83" spans="1:12" s="84" customFormat="1" ht="22.5">
      <c r="A83" s="99" t="s">
        <v>114</v>
      </c>
      <c r="B83" s="100" t="s">
        <v>7</v>
      </c>
      <c r="C83" s="101" t="s">
        <v>63</v>
      </c>
      <c r="D83" s="123" t="s">
        <v>99</v>
      </c>
      <c r="E83" s="154" t="s">
        <v>101</v>
      </c>
      <c r="F83" s="157"/>
      <c r="G83" s="128" t="s">
        <v>116</v>
      </c>
      <c r="H83" s="96">
        <v>347000</v>
      </c>
      <c r="I83" s="102">
        <v>136229.54</v>
      </c>
      <c r="J83" s="103">
        <v>210770.46</v>
      </c>
      <c r="K83" s="117" t="str">
        <f t="shared" si="1"/>
        <v>90401040150100190240</v>
      </c>
      <c r="L83" s="106" t="s">
        <v>115</v>
      </c>
    </row>
    <row r="84" spans="1:12" s="84" customFormat="1" ht="22.5">
      <c r="A84" s="79" t="s">
        <v>117</v>
      </c>
      <c r="B84" s="78" t="s">
        <v>7</v>
      </c>
      <c r="C84" s="120" t="s">
        <v>63</v>
      </c>
      <c r="D84" s="124" t="s">
        <v>99</v>
      </c>
      <c r="E84" s="151" t="s">
        <v>101</v>
      </c>
      <c r="F84" s="158"/>
      <c r="G84" s="121" t="s">
        <v>118</v>
      </c>
      <c r="H84" s="80">
        <v>44000</v>
      </c>
      <c r="I84" s="81">
        <v>23759.62</v>
      </c>
      <c r="J84" s="82">
        <f>IF(IF(H84="",0,H84)=0,0,(IF(H84&gt;0,IF(I84&gt;H84,0,H84-I84),IF(I84&gt;H84,H84-I84,0))))</f>
        <v>20240.38</v>
      </c>
      <c r="K84" s="117" t="str">
        <f t="shared" si="1"/>
        <v>90401040150100190242</v>
      </c>
      <c r="L84" s="83" t="str">
        <f>C84 &amp; D84 &amp;E84 &amp; F84 &amp; G84</f>
        <v>90401040150100190242</v>
      </c>
    </row>
    <row r="85" spans="1:12" s="84" customFormat="1">
      <c r="A85" s="79" t="s">
        <v>119</v>
      </c>
      <c r="B85" s="78" t="s">
        <v>7</v>
      </c>
      <c r="C85" s="120" t="s">
        <v>63</v>
      </c>
      <c r="D85" s="124" t="s">
        <v>99</v>
      </c>
      <c r="E85" s="151" t="s">
        <v>101</v>
      </c>
      <c r="F85" s="158"/>
      <c r="G85" s="121" t="s">
        <v>120</v>
      </c>
      <c r="H85" s="80">
        <v>200000</v>
      </c>
      <c r="I85" s="81">
        <v>64127.64</v>
      </c>
      <c r="J85" s="82">
        <f>IF(IF(H85="",0,H85)=0,0,(IF(H85&gt;0,IF(I85&gt;H85,0,H85-I85),IF(I85&gt;H85,H85-I85,0))))</f>
        <v>135872.35999999999</v>
      </c>
      <c r="K85" s="117" t="str">
        <f t="shared" si="1"/>
        <v>90401040150100190244</v>
      </c>
      <c r="L85" s="83" t="str">
        <f>C85 &amp; D85 &amp;E85 &amp; F85 &amp; G85</f>
        <v>90401040150100190244</v>
      </c>
    </row>
    <row r="86" spans="1:12" s="84" customFormat="1">
      <c r="A86" s="79" t="s">
        <v>121</v>
      </c>
      <c r="B86" s="78" t="s">
        <v>7</v>
      </c>
      <c r="C86" s="120" t="s">
        <v>63</v>
      </c>
      <c r="D86" s="124" t="s">
        <v>99</v>
      </c>
      <c r="E86" s="151" t="s">
        <v>101</v>
      </c>
      <c r="F86" s="158"/>
      <c r="G86" s="121" t="s">
        <v>122</v>
      </c>
      <c r="H86" s="80">
        <v>103000</v>
      </c>
      <c r="I86" s="81">
        <v>48342.28</v>
      </c>
      <c r="J86" s="82">
        <f>IF(IF(H86="",0,H86)=0,0,(IF(H86&gt;0,IF(I86&gt;H86,0,H86-I86),IF(I86&gt;H86,H86-I86,0))))</f>
        <v>54657.72</v>
      </c>
      <c r="K86" s="117" t="str">
        <f t="shared" si="1"/>
        <v>90401040150100190247</v>
      </c>
      <c r="L86" s="83" t="str">
        <f>C86 &amp; D86 &amp;E86 &amp; F86 &amp; G86</f>
        <v>90401040150100190247</v>
      </c>
    </row>
    <row r="87" spans="1:12" s="84" customFormat="1">
      <c r="A87" s="99" t="s">
        <v>123</v>
      </c>
      <c r="B87" s="100" t="s">
        <v>7</v>
      </c>
      <c r="C87" s="101" t="s">
        <v>63</v>
      </c>
      <c r="D87" s="123" t="s">
        <v>99</v>
      </c>
      <c r="E87" s="154" t="s">
        <v>101</v>
      </c>
      <c r="F87" s="157"/>
      <c r="G87" s="128" t="s">
        <v>125</v>
      </c>
      <c r="H87" s="96">
        <v>7000</v>
      </c>
      <c r="I87" s="102">
        <v>1414</v>
      </c>
      <c r="J87" s="103">
        <v>5586</v>
      </c>
      <c r="K87" s="117" t="str">
        <f t="shared" si="1"/>
        <v>90401040150100190800</v>
      </c>
      <c r="L87" s="106" t="s">
        <v>124</v>
      </c>
    </row>
    <row r="88" spans="1:12" s="84" customFormat="1">
      <c r="A88" s="99" t="s">
        <v>126</v>
      </c>
      <c r="B88" s="100" t="s">
        <v>7</v>
      </c>
      <c r="C88" s="101" t="s">
        <v>63</v>
      </c>
      <c r="D88" s="123" t="s">
        <v>99</v>
      </c>
      <c r="E88" s="154" t="s">
        <v>101</v>
      </c>
      <c r="F88" s="157"/>
      <c r="G88" s="128" t="s">
        <v>128</v>
      </c>
      <c r="H88" s="96">
        <v>7000</v>
      </c>
      <c r="I88" s="102">
        <v>1414</v>
      </c>
      <c r="J88" s="103">
        <v>5586</v>
      </c>
      <c r="K88" s="117" t="str">
        <f t="shared" si="1"/>
        <v>90401040150100190850</v>
      </c>
      <c r="L88" s="106" t="s">
        <v>127</v>
      </c>
    </row>
    <row r="89" spans="1:12" s="84" customFormat="1" ht="22.5">
      <c r="A89" s="79" t="s">
        <v>129</v>
      </c>
      <c r="B89" s="78" t="s">
        <v>7</v>
      </c>
      <c r="C89" s="120" t="s">
        <v>63</v>
      </c>
      <c r="D89" s="124" t="s">
        <v>99</v>
      </c>
      <c r="E89" s="151" t="s">
        <v>101</v>
      </c>
      <c r="F89" s="158"/>
      <c r="G89" s="121" t="s">
        <v>130</v>
      </c>
      <c r="H89" s="80">
        <v>7000</v>
      </c>
      <c r="I89" s="81">
        <v>1414</v>
      </c>
      <c r="J89" s="82">
        <f>IF(IF(H89="",0,H89)=0,0,(IF(H89&gt;0,IF(I89&gt;H89,0,H89-I89),IF(I89&gt;H89,H89-I89,0))))</f>
        <v>5586</v>
      </c>
      <c r="K89" s="117" t="str">
        <f t="shared" si="1"/>
        <v>90401040150100190851</v>
      </c>
      <c r="L89" s="83" t="str">
        <f>C89 &amp; D89 &amp;E89 &amp; F89 &amp; G89</f>
        <v>90401040150100190851</v>
      </c>
    </row>
    <row r="90" spans="1:12" s="84" customFormat="1">
      <c r="A90" s="99"/>
      <c r="B90" s="100" t="s">
        <v>7</v>
      </c>
      <c r="C90" s="101" t="s">
        <v>63</v>
      </c>
      <c r="D90" s="123" t="s">
        <v>99</v>
      </c>
      <c r="E90" s="154" t="s">
        <v>132</v>
      </c>
      <c r="F90" s="157"/>
      <c r="G90" s="128" t="s">
        <v>69</v>
      </c>
      <c r="H90" s="96">
        <v>764000</v>
      </c>
      <c r="I90" s="102">
        <v>277597.69</v>
      </c>
      <c r="J90" s="103">
        <v>486402.31</v>
      </c>
      <c r="K90" s="117" t="str">
        <f t="shared" si="1"/>
        <v>90401040150100220000</v>
      </c>
      <c r="L90" s="106" t="s">
        <v>131</v>
      </c>
    </row>
    <row r="91" spans="1:12" s="84" customFormat="1" ht="56.25">
      <c r="A91" s="99" t="s">
        <v>102</v>
      </c>
      <c r="B91" s="100" t="s">
        <v>7</v>
      </c>
      <c r="C91" s="101" t="s">
        <v>63</v>
      </c>
      <c r="D91" s="123" t="s">
        <v>99</v>
      </c>
      <c r="E91" s="154" t="s">
        <v>132</v>
      </c>
      <c r="F91" s="157"/>
      <c r="G91" s="128" t="s">
        <v>104</v>
      </c>
      <c r="H91" s="96">
        <v>764000</v>
      </c>
      <c r="I91" s="102">
        <v>277597.69</v>
      </c>
      <c r="J91" s="103">
        <v>486402.31</v>
      </c>
      <c r="K91" s="117" t="str">
        <f t="shared" si="1"/>
        <v>90401040150100220100</v>
      </c>
      <c r="L91" s="106" t="s">
        <v>133</v>
      </c>
    </row>
    <row r="92" spans="1:12" s="84" customFormat="1" ht="22.5">
      <c r="A92" s="99" t="s">
        <v>105</v>
      </c>
      <c r="B92" s="100" t="s">
        <v>7</v>
      </c>
      <c r="C92" s="101" t="s">
        <v>63</v>
      </c>
      <c r="D92" s="123" t="s">
        <v>99</v>
      </c>
      <c r="E92" s="154" t="s">
        <v>132</v>
      </c>
      <c r="F92" s="157"/>
      <c r="G92" s="128" t="s">
        <v>107</v>
      </c>
      <c r="H92" s="96">
        <v>764000</v>
      </c>
      <c r="I92" s="102">
        <v>277597.69</v>
      </c>
      <c r="J92" s="103">
        <v>486402.31</v>
      </c>
      <c r="K92" s="117" t="str">
        <f t="shared" si="1"/>
        <v>90401040150100220120</v>
      </c>
      <c r="L92" s="106" t="s">
        <v>134</v>
      </c>
    </row>
    <row r="93" spans="1:12" s="84" customFormat="1" ht="22.5">
      <c r="A93" s="79" t="s">
        <v>108</v>
      </c>
      <c r="B93" s="78" t="s">
        <v>7</v>
      </c>
      <c r="C93" s="120" t="s">
        <v>63</v>
      </c>
      <c r="D93" s="124" t="s">
        <v>99</v>
      </c>
      <c r="E93" s="151" t="s">
        <v>132</v>
      </c>
      <c r="F93" s="158"/>
      <c r="G93" s="121" t="s">
        <v>109</v>
      </c>
      <c r="H93" s="80">
        <v>587000</v>
      </c>
      <c r="I93" s="81">
        <v>217685.33</v>
      </c>
      <c r="J93" s="82">
        <f>IF(IF(H93="",0,H93)=0,0,(IF(H93&gt;0,IF(I93&gt;H93,0,H93-I93),IF(I93&gt;H93,H93-I93,0))))</f>
        <v>369314.67</v>
      </c>
      <c r="K93" s="117" t="str">
        <f t="shared" si="1"/>
        <v>90401040150100220121</v>
      </c>
      <c r="L93" s="83" t="str">
        <f>C93 &amp; D93 &amp;E93 &amp; F93 &amp; G93</f>
        <v>90401040150100220121</v>
      </c>
    </row>
    <row r="94" spans="1:12" s="84" customFormat="1" ht="33.75">
      <c r="A94" s="79" t="s">
        <v>110</v>
      </c>
      <c r="B94" s="78" t="s">
        <v>7</v>
      </c>
      <c r="C94" s="120" t="s">
        <v>63</v>
      </c>
      <c r="D94" s="124" t="s">
        <v>99</v>
      </c>
      <c r="E94" s="151" t="s">
        <v>132</v>
      </c>
      <c r="F94" s="158"/>
      <c r="G94" s="121" t="s">
        <v>111</v>
      </c>
      <c r="H94" s="80">
        <v>177000</v>
      </c>
      <c r="I94" s="81">
        <v>59912.36</v>
      </c>
      <c r="J94" s="82">
        <f>IF(IF(H94="",0,H94)=0,0,(IF(H94&gt;0,IF(I94&gt;H94,0,H94-I94),IF(I94&gt;H94,H94-I94,0))))</f>
        <v>117087.64</v>
      </c>
      <c r="K94" s="117" t="str">
        <f t="shared" si="1"/>
        <v>90401040150100220129</v>
      </c>
      <c r="L94" s="83" t="str">
        <f>C94 &amp; D94 &amp;E94 &amp; F94 &amp; G94</f>
        <v>90401040150100220129</v>
      </c>
    </row>
    <row r="95" spans="1:12" s="84" customFormat="1">
      <c r="A95" s="99" t="s">
        <v>135</v>
      </c>
      <c r="B95" s="100" t="s">
        <v>7</v>
      </c>
      <c r="C95" s="101" t="s">
        <v>63</v>
      </c>
      <c r="D95" s="123" t="s">
        <v>137</v>
      </c>
      <c r="E95" s="154" t="s">
        <v>93</v>
      </c>
      <c r="F95" s="157"/>
      <c r="G95" s="128" t="s">
        <v>69</v>
      </c>
      <c r="H95" s="96">
        <v>1394000</v>
      </c>
      <c r="I95" s="102">
        <v>548079.41</v>
      </c>
      <c r="J95" s="103">
        <v>845920.59</v>
      </c>
      <c r="K95" s="117" t="str">
        <f t="shared" si="1"/>
        <v>90401130000000000000</v>
      </c>
      <c r="L95" s="106" t="s">
        <v>136</v>
      </c>
    </row>
    <row r="96" spans="1:12" s="84" customFormat="1">
      <c r="A96" s="99"/>
      <c r="B96" s="100" t="s">
        <v>7</v>
      </c>
      <c r="C96" s="101" t="s">
        <v>63</v>
      </c>
      <c r="D96" s="123" t="s">
        <v>137</v>
      </c>
      <c r="E96" s="154" t="s">
        <v>139</v>
      </c>
      <c r="F96" s="157"/>
      <c r="G96" s="128" t="s">
        <v>69</v>
      </c>
      <c r="H96" s="96">
        <v>1394000</v>
      </c>
      <c r="I96" s="102">
        <v>548079.41</v>
      </c>
      <c r="J96" s="103">
        <v>845920.59</v>
      </c>
      <c r="K96" s="117" t="str">
        <f t="shared" si="1"/>
        <v>90401130150100590000</v>
      </c>
      <c r="L96" s="106" t="s">
        <v>138</v>
      </c>
    </row>
    <row r="97" spans="1:12" s="84" customFormat="1" ht="56.25">
      <c r="A97" s="99" t="s">
        <v>102</v>
      </c>
      <c r="B97" s="100" t="s">
        <v>7</v>
      </c>
      <c r="C97" s="101" t="s">
        <v>63</v>
      </c>
      <c r="D97" s="123" t="s">
        <v>137</v>
      </c>
      <c r="E97" s="154" t="s">
        <v>139</v>
      </c>
      <c r="F97" s="157"/>
      <c r="G97" s="128" t="s">
        <v>104</v>
      </c>
      <c r="H97" s="96">
        <v>1064000</v>
      </c>
      <c r="I97" s="102">
        <v>425206.41</v>
      </c>
      <c r="J97" s="103">
        <v>638793.59</v>
      </c>
      <c r="K97" s="117" t="str">
        <f t="shared" si="1"/>
        <v>90401130150100590100</v>
      </c>
      <c r="L97" s="106" t="s">
        <v>140</v>
      </c>
    </row>
    <row r="98" spans="1:12" s="84" customFormat="1">
      <c r="A98" s="99" t="s">
        <v>141</v>
      </c>
      <c r="B98" s="100" t="s">
        <v>7</v>
      </c>
      <c r="C98" s="101" t="s">
        <v>63</v>
      </c>
      <c r="D98" s="123" t="s">
        <v>137</v>
      </c>
      <c r="E98" s="154" t="s">
        <v>139</v>
      </c>
      <c r="F98" s="157"/>
      <c r="G98" s="128" t="s">
        <v>143</v>
      </c>
      <c r="H98" s="96">
        <v>1064000</v>
      </c>
      <c r="I98" s="102">
        <v>425206.41</v>
      </c>
      <c r="J98" s="103">
        <v>638793.59</v>
      </c>
      <c r="K98" s="117" t="str">
        <f t="shared" si="1"/>
        <v>90401130150100590110</v>
      </c>
      <c r="L98" s="106" t="s">
        <v>142</v>
      </c>
    </row>
    <row r="99" spans="1:12" s="84" customFormat="1">
      <c r="A99" s="79" t="s">
        <v>144</v>
      </c>
      <c r="B99" s="78" t="s">
        <v>7</v>
      </c>
      <c r="C99" s="120" t="s">
        <v>63</v>
      </c>
      <c r="D99" s="124" t="s">
        <v>137</v>
      </c>
      <c r="E99" s="151" t="s">
        <v>139</v>
      </c>
      <c r="F99" s="158"/>
      <c r="G99" s="121" t="s">
        <v>145</v>
      </c>
      <c r="H99" s="80">
        <v>817000</v>
      </c>
      <c r="I99" s="81">
        <v>339991.82</v>
      </c>
      <c r="J99" s="82">
        <f>IF(IF(H99="",0,H99)=0,0,(IF(H99&gt;0,IF(I99&gt;H99,0,H99-I99),IF(I99&gt;H99,H99-I99,0))))</f>
        <v>477008.18</v>
      </c>
      <c r="K99" s="117" t="str">
        <f t="shared" si="1"/>
        <v>90401130150100590111</v>
      </c>
      <c r="L99" s="83" t="str">
        <f>C99 &amp; D99 &amp;E99 &amp; F99 &amp; G99</f>
        <v>90401130150100590111</v>
      </c>
    </row>
    <row r="100" spans="1:12" s="84" customFormat="1" ht="33.75">
      <c r="A100" s="79" t="s">
        <v>146</v>
      </c>
      <c r="B100" s="78" t="s">
        <v>7</v>
      </c>
      <c r="C100" s="120" t="s">
        <v>63</v>
      </c>
      <c r="D100" s="124" t="s">
        <v>137</v>
      </c>
      <c r="E100" s="151" t="s">
        <v>139</v>
      </c>
      <c r="F100" s="158"/>
      <c r="G100" s="121" t="s">
        <v>147</v>
      </c>
      <c r="H100" s="80">
        <v>247000</v>
      </c>
      <c r="I100" s="81">
        <v>85214.59</v>
      </c>
      <c r="J100" s="82">
        <f>IF(IF(H100="",0,H100)=0,0,(IF(H100&gt;0,IF(I100&gt;H100,0,H100-I100),IF(I100&gt;H100,H100-I100,0))))</f>
        <v>161785.41</v>
      </c>
      <c r="K100" s="117" t="str">
        <f t="shared" si="1"/>
        <v>90401130150100590119</v>
      </c>
      <c r="L100" s="83" t="str">
        <f>C100 &amp; D100 &amp;E100 &amp; F100 &amp; G100</f>
        <v>90401130150100590119</v>
      </c>
    </row>
    <row r="101" spans="1:12" s="84" customFormat="1" ht="22.5">
      <c r="A101" s="99" t="s">
        <v>112</v>
      </c>
      <c r="B101" s="100" t="s">
        <v>7</v>
      </c>
      <c r="C101" s="101" t="s">
        <v>63</v>
      </c>
      <c r="D101" s="123" t="s">
        <v>137</v>
      </c>
      <c r="E101" s="154" t="s">
        <v>139</v>
      </c>
      <c r="F101" s="157"/>
      <c r="G101" s="128" t="s">
        <v>7</v>
      </c>
      <c r="H101" s="96">
        <v>326000</v>
      </c>
      <c r="I101" s="102">
        <v>122336</v>
      </c>
      <c r="J101" s="103">
        <v>203664</v>
      </c>
      <c r="K101" s="117" t="str">
        <f t="shared" si="1"/>
        <v>90401130150100590200</v>
      </c>
      <c r="L101" s="106" t="s">
        <v>148</v>
      </c>
    </row>
    <row r="102" spans="1:12" s="84" customFormat="1" ht="22.5">
      <c r="A102" s="99" t="s">
        <v>114</v>
      </c>
      <c r="B102" s="100" t="s">
        <v>7</v>
      </c>
      <c r="C102" s="101" t="s">
        <v>63</v>
      </c>
      <c r="D102" s="123" t="s">
        <v>137</v>
      </c>
      <c r="E102" s="154" t="s">
        <v>139</v>
      </c>
      <c r="F102" s="157"/>
      <c r="G102" s="128" t="s">
        <v>116</v>
      </c>
      <c r="H102" s="96">
        <v>326000</v>
      </c>
      <c r="I102" s="102">
        <v>122336</v>
      </c>
      <c r="J102" s="103">
        <v>203664</v>
      </c>
      <c r="K102" s="117" t="str">
        <f t="shared" si="1"/>
        <v>90401130150100590240</v>
      </c>
      <c r="L102" s="106" t="s">
        <v>149</v>
      </c>
    </row>
    <row r="103" spans="1:12" s="84" customFormat="1" ht="22.5">
      <c r="A103" s="79" t="s">
        <v>117</v>
      </c>
      <c r="B103" s="78" t="s">
        <v>7</v>
      </c>
      <c r="C103" s="120" t="s">
        <v>63</v>
      </c>
      <c r="D103" s="124" t="s">
        <v>137</v>
      </c>
      <c r="E103" s="151" t="s">
        <v>139</v>
      </c>
      <c r="F103" s="158"/>
      <c r="G103" s="121" t="s">
        <v>118</v>
      </c>
      <c r="H103" s="80">
        <v>4000</v>
      </c>
      <c r="I103" s="81">
        <v>1000</v>
      </c>
      <c r="J103" s="82">
        <f>IF(IF(H103="",0,H103)=0,0,(IF(H103&gt;0,IF(I103&gt;H103,0,H103-I103),IF(I103&gt;H103,H103-I103,0))))</f>
        <v>3000</v>
      </c>
      <c r="K103" s="117" t="str">
        <f t="shared" si="1"/>
        <v>90401130150100590242</v>
      </c>
      <c r="L103" s="83" t="str">
        <f>C103 &amp; D103 &amp;E103 &amp; F103 &amp; G103</f>
        <v>90401130150100590242</v>
      </c>
    </row>
    <row r="104" spans="1:12" s="84" customFormat="1">
      <c r="A104" s="79" t="s">
        <v>119</v>
      </c>
      <c r="B104" s="78" t="s">
        <v>7</v>
      </c>
      <c r="C104" s="120" t="s">
        <v>63</v>
      </c>
      <c r="D104" s="124" t="s">
        <v>137</v>
      </c>
      <c r="E104" s="151" t="s">
        <v>139</v>
      </c>
      <c r="F104" s="158"/>
      <c r="G104" s="121" t="s">
        <v>120</v>
      </c>
      <c r="H104" s="80">
        <v>322000</v>
      </c>
      <c r="I104" s="81">
        <v>121336</v>
      </c>
      <c r="J104" s="82">
        <f>IF(IF(H104="",0,H104)=0,0,(IF(H104&gt;0,IF(I104&gt;H104,0,H104-I104),IF(I104&gt;H104,H104-I104,0))))</f>
        <v>200664</v>
      </c>
      <c r="K104" s="117" t="str">
        <f t="shared" si="1"/>
        <v>90401130150100590244</v>
      </c>
      <c r="L104" s="83" t="str">
        <f>C104 &amp; D104 &amp;E104 &amp; F104 &amp; G104</f>
        <v>90401130150100590244</v>
      </c>
    </row>
    <row r="105" spans="1:12" s="84" customFormat="1">
      <c r="A105" s="99" t="s">
        <v>123</v>
      </c>
      <c r="B105" s="100" t="s">
        <v>7</v>
      </c>
      <c r="C105" s="101" t="s">
        <v>63</v>
      </c>
      <c r="D105" s="123" t="s">
        <v>137</v>
      </c>
      <c r="E105" s="154" t="s">
        <v>139</v>
      </c>
      <c r="F105" s="157"/>
      <c r="G105" s="128" t="s">
        <v>125</v>
      </c>
      <c r="H105" s="96">
        <v>4000</v>
      </c>
      <c r="I105" s="102">
        <v>537</v>
      </c>
      <c r="J105" s="103">
        <v>3463</v>
      </c>
      <c r="K105" s="117" t="str">
        <f t="shared" si="1"/>
        <v>90401130150100590800</v>
      </c>
      <c r="L105" s="106" t="s">
        <v>150</v>
      </c>
    </row>
    <row r="106" spans="1:12" s="84" customFormat="1">
      <c r="A106" s="99" t="s">
        <v>126</v>
      </c>
      <c r="B106" s="100" t="s">
        <v>7</v>
      </c>
      <c r="C106" s="101" t="s">
        <v>63</v>
      </c>
      <c r="D106" s="123" t="s">
        <v>137</v>
      </c>
      <c r="E106" s="154" t="s">
        <v>139</v>
      </c>
      <c r="F106" s="157"/>
      <c r="G106" s="128" t="s">
        <v>128</v>
      </c>
      <c r="H106" s="96">
        <v>4000</v>
      </c>
      <c r="I106" s="102">
        <v>537</v>
      </c>
      <c r="J106" s="103">
        <v>3463</v>
      </c>
      <c r="K106" s="117" t="str">
        <f t="shared" ref="K106:K137" si="2">C106 &amp; D106 &amp;E106 &amp; F106 &amp; G106</f>
        <v>90401130150100590850</v>
      </c>
      <c r="L106" s="106" t="s">
        <v>151</v>
      </c>
    </row>
    <row r="107" spans="1:12" s="84" customFormat="1">
      <c r="A107" s="79" t="s">
        <v>152</v>
      </c>
      <c r="B107" s="78" t="s">
        <v>7</v>
      </c>
      <c r="C107" s="120" t="s">
        <v>63</v>
      </c>
      <c r="D107" s="124" t="s">
        <v>137</v>
      </c>
      <c r="E107" s="151" t="s">
        <v>139</v>
      </c>
      <c r="F107" s="158"/>
      <c r="G107" s="121" t="s">
        <v>153</v>
      </c>
      <c r="H107" s="80">
        <v>4000</v>
      </c>
      <c r="I107" s="81">
        <v>537</v>
      </c>
      <c r="J107" s="82">
        <f>IF(IF(H107="",0,H107)=0,0,(IF(H107&gt;0,IF(I107&gt;H107,0,H107-I107),IF(I107&gt;H107,H107-I107,0))))</f>
        <v>3463</v>
      </c>
      <c r="K107" s="117" t="str">
        <f t="shared" si="2"/>
        <v>90401130150100590852</v>
      </c>
      <c r="L107" s="83" t="str">
        <f>C107 &amp; D107 &amp;E107 &amp; F107 &amp; G107</f>
        <v>90401130150100590852</v>
      </c>
    </row>
    <row r="108" spans="1:12" s="84" customFormat="1">
      <c r="A108" s="99" t="s">
        <v>154</v>
      </c>
      <c r="B108" s="100" t="s">
        <v>7</v>
      </c>
      <c r="C108" s="101" t="s">
        <v>63</v>
      </c>
      <c r="D108" s="123" t="s">
        <v>156</v>
      </c>
      <c r="E108" s="154" t="s">
        <v>93</v>
      </c>
      <c r="F108" s="157"/>
      <c r="G108" s="128" t="s">
        <v>69</v>
      </c>
      <c r="H108" s="96">
        <v>101900</v>
      </c>
      <c r="I108" s="102">
        <v>30954.15</v>
      </c>
      <c r="J108" s="103">
        <v>70945.850000000006</v>
      </c>
      <c r="K108" s="117" t="str">
        <f t="shared" si="2"/>
        <v>90402000000000000000</v>
      </c>
      <c r="L108" s="106" t="s">
        <v>155</v>
      </c>
    </row>
    <row r="109" spans="1:12" s="84" customFormat="1">
      <c r="A109" s="99" t="s">
        <v>157</v>
      </c>
      <c r="B109" s="100" t="s">
        <v>7</v>
      </c>
      <c r="C109" s="101" t="s">
        <v>63</v>
      </c>
      <c r="D109" s="123" t="s">
        <v>159</v>
      </c>
      <c r="E109" s="154" t="s">
        <v>93</v>
      </c>
      <c r="F109" s="157"/>
      <c r="G109" s="128" t="s">
        <v>69</v>
      </c>
      <c r="H109" s="96">
        <v>101900</v>
      </c>
      <c r="I109" s="102">
        <v>30954.15</v>
      </c>
      <c r="J109" s="103">
        <v>70945.850000000006</v>
      </c>
      <c r="K109" s="117" t="str">
        <f t="shared" si="2"/>
        <v>90402030000000000000</v>
      </c>
      <c r="L109" s="106" t="s">
        <v>158</v>
      </c>
    </row>
    <row r="110" spans="1:12" s="84" customFormat="1">
      <c r="A110" s="99"/>
      <c r="B110" s="100" t="s">
        <v>7</v>
      </c>
      <c r="C110" s="101" t="s">
        <v>63</v>
      </c>
      <c r="D110" s="123" t="s">
        <v>159</v>
      </c>
      <c r="E110" s="154" t="s">
        <v>161</v>
      </c>
      <c r="F110" s="157"/>
      <c r="G110" s="128" t="s">
        <v>69</v>
      </c>
      <c r="H110" s="96">
        <v>101900</v>
      </c>
      <c r="I110" s="102">
        <v>30954.15</v>
      </c>
      <c r="J110" s="103">
        <v>70945.850000000006</v>
      </c>
      <c r="K110" s="117" t="str">
        <f t="shared" si="2"/>
        <v>90402039990051180000</v>
      </c>
      <c r="L110" s="106" t="s">
        <v>160</v>
      </c>
    </row>
    <row r="111" spans="1:12" s="84" customFormat="1" ht="56.25">
      <c r="A111" s="99" t="s">
        <v>102</v>
      </c>
      <c r="B111" s="100" t="s">
        <v>7</v>
      </c>
      <c r="C111" s="101" t="s">
        <v>63</v>
      </c>
      <c r="D111" s="123" t="s">
        <v>159</v>
      </c>
      <c r="E111" s="154" t="s">
        <v>161</v>
      </c>
      <c r="F111" s="157"/>
      <c r="G111" s="128" t="s">
        <v>104</v>
      </c>
      <c r="H111" s="96">
        <v>87000</v>
      </c>
      <c r="I111" s="102">
        <v>30954.15</v>
      </c>
      <c r="J111" s="103">
        <v>56045.85</v>
      </c>
      <c r="K111" s="117" t="str">
        <f t="shared" si="2"/>
        <v>90402039990051180100</v>
      </c>
      <c r="L111" s="106" t="s">
        <v>162</v>
      </c>
    </row>
    <row r="112" spans="1:12" s="84" customFormat="1" ht="22.5">
      <c r="A112" s="99" t="s">
        <v>105</v>
      </c>
      <c r="B112" s="100" t="s">
        <v>7</v>
      </c>
      <c r="C112" s="101" t="s">
        <v>63</v>
      </c>
      <c r="D112" s="123" t="s">
        <v>159</v>
      </c>
      <c r="E112" s="154" t="s">
        <v>161</v>
      </c>
      <c r="F112" s="157"/>
      <c r="G112" s="128" t="s">
        <v>107</v>
      </c>
      <c r="H112" s="96">
        <v>87000</v>
      </c>
      <c r="I112" s="102">
        <v>30954.15</v>
      </c>
      <c r="J112" s="103">
        <v>56045.85</v>
      </c>
      <c r="K112" s="117" t="str">
        <f t="shared" si="2"/>
        <v>90402039990051180120</v>
      </c>
      <c r="L112" s="106" t="s">
        <v>163</v>
      </c>
    </row>
    <row r="113" spans="1:12" s="84" customFormat="1" ht="22.5">
      <c r="A113" s="79" t="s">
        <v>108</v>
      </c>
      <c r="B113" s="78" t="s">
        <v>7</v>
      </c>
      <c r="C113" s="120" t="s">
        <v>63</v>
      </c>
      <c r="D113" s="124" t="s">
        <v>159</v>
      </c>
      <c r="E113" s="151" t="s">
        <v>161</v>
      </c>
      <c r="F113" s="158"/>
      <c r="G113" s="121" t="s">
        <v>109</v>
      </c>
      <c r="H113" s="80">
        <v>67000</v>
      </c>
      <c r="I113" s="81">
        <v>24424</v>
      </c>
      <c r="J113" s="82">
        <f>IF(IF(H113="",0,H113)=0,0,(IF(H113&gt;0,IF(I113&gt;H113,0,H113-I113),IF(I113&gt;H113,H113-I113,0))))</f>
        <v>42576</v>
      </c>
      <c r="K113" s="117" t="str">
        <f t="shared" si="2"/>
        <v>90402039990051180121</v>
      </c>
      <c r="L113" s="83" t="str">
        <f>C113 &amp; D113 &amp;E113 &amp; F113 &amp; G113</f>
        <v>90402039990051180121</v>
      </c>
    </row>
    <row r="114" spans="1:12" s="84" customFormat="1" ht="33.75">
      <c r="A114" s="79" t="s">
        <v>110</v>
      </c>
      <c r="B114" s="78" t="s">
        <v>7</v>
      </c>
      <c r="C114" s="120" t="s">
        <v>63</v>
      </c>
      <c r="D114" s="124" t="s">
        <v>159</v>
      </c>
      <c r="E114" s="151" t="s">
        <v>161</v>
      </c>
      <c r="F114" s="158"/>
      <c r="G114" s="121" t="s">
        <v>111</v>
      </c>
      <c r="H114" s="80">
        <v>20000</v>
      </c>
      <c r="I114" s="81">
        <v>6530.15</v>
      </c>
      <c r="J114" s="82">
        <f>IF(IF(H114="",0,H114)=0,0,(IF(H114&gt;0,IF(I114&gt;H114,0,H114-I114),IF(I114&gt;H114,H114-I114,0))))</f>
        <v>13469.85</v>
      </c>
      <c r="K114" s="117" t="str">
        <f t="shared" si="2"/>
        <v>90402039990051180129</v>
      </c>
      <c r="L114" s="83" t="str">
        <f>C114 &amp; D114 &amp;E114 &amp; F114 &amp; G114</f>
        <v>90402039990051180129</v>
      </c>
    </row>
    <row r="115" spans="1:12" s="84" customFormat="1" ht="22.5">
      <c r="A115" s="99" t="s">
        <v>112</v>
      </c>
      <c r="B115" s="100" t="s">
        <v>7</v>
      </c>
      <c r="C115" s="101" t="s">
        <v>63</v>
      </c>
      <c r="D115" s="123" t="s">
        <v>159</v>
      </c>
      <c r="E115" s="154" t="s">
        <v>161</v>
      </c>
      <c r="F115" s="157"/>
      <c r="G115" s="128" t="s">
        <v>7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90402039990051180200</v>
      </c>
      <c r="L115" s="106" t="s">
        <v>164</v>
      </c>
    </row>
    <row r="116" spans="1:12" s="84" customFormat="1" ht="22.5">
      <c r="A116" s="99" t="s">
        <v>114</v>
      </c>
      <c r="B116" s="100" t="s">
        <v>7</v>
      </c>
      <c r="C116" s="101" t="s">
        <v>63</v>
      </c>
      <c r="D116" s="123" t="s">
        <v>159</v>
      </c>
      <c r="E116" s="154" t="s">
        <v>161</v>
      </c>
      <c r="F116" s="157"/>
      <c r="G116" s="128" t="s">
        <v>116</v>
      </c>
      <c r="H116" s="96">
        <v>14900</v>
      </c>
      <c r="I116" s="102">
        <v>0</v>
      </c>
      <c r="J116" s="103">
        <v>14900</v>
      </c>
      <c r="K116" s="117" t="str">
        <f t="shared" si="2"/>
        <v>90402039990051180240</v>
      </c>
      <c r="L116" s="106" t="s">
        <v>165</v>
      </c>
    </row>
    <row r="117" spans="1:12" s="84" customFormat="1">
      <c r="A117" s="79" t="s">
        <v>119</v>
      </c>
      <c r="B117" s="78" t="s">
        <v>7</v>
      </c>
      <c r="C117" s="120" t="s">
        <v>63</v>
      </c>
      <c r="D117" s="124" t="s">
        <v>159</v>
      </c>
      <c r="E117" s="151" t="s">
        <v>161</v>
      </c>
      <c r="F117" s="158"/>
      <c r="G117" s="121" t="s">
        <v>120</v>
      </c>
      <c r="H117" s="80">
        <v>14900</v>
      </c>
      <c r="I117" s="81">
        <v>0</v>
      </c>
      <c r="J117" s="82">
        <f>IF(IF(H117="",0,H117)=0,0,(IF(H117&gt;0,IF(I117&gt;H117,0,H117-I117),IF(I117&gt;H117,H117-I117,0))))</f>
        <v>14900</v>
      </c>
      <c r="K117" s="117" t="str">
        <f t="shared" si="2"/>
        <v>90402039990051180244</v>
      </c>
      <c r="L117" s="83" t="str">
        <f>C117 &amp; D117 &amp;E117 &amp; F117 &amp; G117</f>
        <v>90402039990051180244</v>
      </c>
    </row>
    <row r="118" spans="1:12" s="84" customFormat="1" ht="22.5">
      <c r="A118" s="99" t="s">
        <v>166</v>
      </c>
      <c r="B118" s="100" t="s">
        <v>7</v>
      </c>
      <c r="C118" s="101" t="s">
        <v>63</v>
      </c>
      <c r="D118" s="123" t="s">
        <v>168</v>
      </c>
      <c r="E118" s="154" t="s">
        <v>93</v>
      </c>
      <c r="F118" s="157"/>
      <c r="G118" s="128" t="s">
        <v>69</v>
      </c>
      <c r="H118" s="96">
        <v>735427</v>
      </c>
      <c r="I118" s="102">
        <v>449747.4</v>
      </c>
      <c r="J118" s="103">
        <v>285679.59999999998</v>
      </c>
      <c r="K118" s="117" t="str">
        <f t="shared" si="2"/>
        <v>90403000000000000000</v>
      </c>
      <c r="L118" s="106" t="s">
        <v>167</v>
      </c>
    </row>
    <row r="119" spans="1:12" s="84" customFormat="1">
      <c r="A119" s="99" t="s">
        <v>169</v>
      </c>
      <c r="B119" s="100" t="s">
        <v>7</v>
      </c>
      <c r="C119" s="101" t="s">
        <v>63</v>
      </c>
      <c r="D119" s="123" t="s">
        <v>171</v>
      </c>
      <c r="E119" s="154" t="s">
        <v>93</v>
      </c>
      <c r="F119" s="157"/>
      <c r="G119" s="128" t="s">
        <v>69</v>
      </c>
      <c r="H119" s="96">
        <v>118987</v>
      </c>
      <c r="I119" s="102">
        <v>0</v>
      </c>
      <c r="J119" s="103">
        <v>118987</v>
      </c>
      <c r="K119" s="117" t="str">
        <f t="shared" si="2"/>
        <v>90403100000000000000</v>
      </c>
      <c r="L119" s="106" t="s">
        <v>170</v>
      </c>
    </row>
    <row r="120" spans="1:12" s="84" customFormat="1">
      <c r="A120" s="99"/>
      <c r="B120" s="100" t="s">
        <v>7</v>
      </c>
      <c r="C120" s="101" t="s">
        <v>63</v>
      </c>
      <c r="D120" s="123" t="s">
        <v>171</v>
      </c>
      <c r="E120" s="154" t="s">
        <v>173</v>
      </c>
      <c r="F120" s="157"/>
      <c r="G120" s="128" t="s">
        <v>69</v>
      </c>
      <c r="H120" s="96">
        <v>5000</v>
      </c>
      <c r="I120" s="102">
        <v>0</v>
      </c>
      <c r="J120" s="103">
        <v>5000</v>
      </c>
      <c r="K120" s="117" t="str">
        <f t="shared" si="2"/>
        <v>90403100170280390000</v>
      </c>
      <c r="L120" s="106" t="s">
        <v>172</v>
      </c>
    </row>
    <row r="121" spans="1:12" s="84" customFormat="1" ht="22.5">
      <c r="A121" s="99" t="s">
        <v>112</v>
      </c>
      <c r="B121" s="100" t="s">
        <v>7</v>
      </c>
      <c r="C121" s="101" t="s">
        <v>63</v>
      </c>
      <c r="D121" s="123" t="s">
        <v>171</v>
      </c>
      <c r="E121" s="154" t="s">
        <v>173</v>
      </c>
      <c r="F121" s="157"/>
      <c r="G121" s="128" t="s">
        <v>7</v>
      </c>
      <c r="H121" s="96">
        <v>5000</v>
      </c>
      <c r="I121" s="102">
        <v>0</v>
      </c>
      <c r="J121" s="103">
        <v>5000</v>
      </c>
      <c r="K121" s="117" t="str">
        <f t="shared" si="2"/>
        <v>90403100170280390200</v>
      </c>
      <c r="L121" s="106" t="s">
        <v>174</v>
      </c>
    </row>
    <row r="122" spans="1:12" s="84" customFormat="1" ht="22.5">
      <c r="A122" s="99" t="s">
        <v>114</v>
      </c>
      <c r="B122" s="100" t="s">
        <v>7</v>
      </c>
      <c r="C122" s="101" t="s">
        <v>63</v>
      </c>
      <c r="D122" s="123" t="s">
        <v>171</v>
      </c>
      <c r="E122" s="154" t="s">
        <v>173</v>
      </c>
      <c r="F122" s="157"/>
      <c r="G122" s="128" t="s">
        <v>116</v>
      </c>
      <c r="H122" s="96">
        <v>5000</v>
      </c>
      <c r="I122" s="102">
        <v>0</v>
      </c>
      <c r="J122" s="103">
        <v>5000</v>
      </c>
      <c r="K122" s="117" t="str">
        <f t="shared" si="2"/>
        <v>90403100170280390240</v>
      </c>
      <c r="L122" s="106" t="s">
        <v>175</v>
      </c>
    </row>
    <row r="123" spans="1:12" s="84" customFormat="1">
      <c r="A123" s="79" t="s">
        <v>119</v>
      </c>
      <c r="B123" s="78" t="s">
        <v>7</v>
      </c>
      <c r="C123" s="120" t="s">
        <v>63</v>
      </c>
      <c r="D123" s="124" t="s">
        <v>171</v>
      </c>
      <c r="E123" s="151" t="s">
        <v>173</v>
      </c>
      <c r="F123" s="158"/>
      <c r="G123" s="121" t="s">
        <v>120</v>
      </c>
      <c r="H123" s="80">
        <v>5000</v>
      </c>
      <c r="I123" s="81">
        <v>0</v>
      </c>
      <c r="J123" s="82">
        <f>IF(IF(H123="",0,H123)=0,0,(IF(H123&gt;0,IF(I123&gt;H123,0,H123-I123),IF(I123&gt;H123,H123-I123,0))))</f>
        <v>5000</v>
      </c>
      <c r="K123" s="117" t="str">
        <f t="shared" si="2"/>
        <v>90403100170280390244</v>
      </c>
      <c r="L123" s="83" t="str">
        <f>C123 &amp; D123 &amp;E123 &amp; F123 &amp; G123</f>
        <v>90403100170280390244</v>
      </c>
    </row>
    <row r="124" spans="1:12" s="84" customFormat="1">
      <c r="A124" s="99"/>
      <c r="B124" s="100" t="s">
        <v>7</v>
      </c>
      <c r="C124" s="101" t="s">
        <v>63</v>
      </c>
      <c r="D124" s="123" t="s">
        <v>171</v>
      </c>
      <c r="E124" s="154" t="s">
        <v>177</v>
      </c>
      <c r="F124" s="157"/>
      <c r="G124" s="128" t="s">
        <v>69</v>
      </c>
      <c r="H124" s="96">
        <v>113987</v>
      </c>
      <c r="I124" s="102">
        <v>0</v>
      </c>
      <c r="J124" s="103">
        <v>113987</v>
      </c>
      <c r="K124" s="117" t="str">
        <f t="shared" si="2"/>
        <v>90403109990070550000</v>
      </c>
      <c r="L124" s="106" t="s">
        <v>176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171</v>
      </c>
      <c r="E125" s="154" t="s">
        <v>177</v>
      </c>
      <c r="F125" s="157"/>
      <c r="G125" s="128" t="s">
        <v>7</v>
      </c>
      <c r="H125" s="96">
        <v>113987</v>
      </c>
      <c r="I125" s="102">
        <v>0</v>
      </c>
      <c r="J125" s="103">
        <v>113987</v>
      </c>
      <c r="K125" s="117" t="str">
        <f t="shared" si="2"/>
        <v>90403109990070550200</v>
      </c>
      <c r="L125" s="106" t="s">
        <v>178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171</v>
      </c>
      <c r="E126" s="154" t="s">
        <v>177</v>
      </c>
      <c r="F126" s="157"/>
      <c r="G126" s="128" t="s">
        <v>116</v>
      </c>
      <c r="H126" s="96">
        <v>113987</v>
      </c>
      <c r="I126" s="102">
        <v>0</v>
      </c>
      <c r="J126" s="103">
        <v>113987</v>
      </c>
      <c r="K126" s="117" t="str">
        <f t="shared" si="2"/>
        <v>90403109990070550240</v>
      </c>
      <c r="L126" s="106" t="s">
        <v>179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171</v>
      </c>
      <c r="E127" s="151" t="s">
        <v>177</v>
      </c>
      <c r="F127" s="158"/>
      <c r="G127" s="121" t="s">
        <v>120</v>
      </c>
      <c r="H127" s="80">
        <v>113987</v>
      </c>
      <c r="I127" s="81">
        <v>0</v>
      </c>
      <c r="J127" s="82">
        <f>IF(IF(H127="",0,H127)=0,0,(IF(H127&gt;0,IF(I127&gt;H127,0,H127-I127),IF(I127&gt;H127,H127-I127,0))))</f>
        <v>113987</v>
      </c>
      <c r="K127" s="117" t="str">
        <f t="shared" si="2"/>
        <v>90403109990070550244</v>
      </c>
      <c r="L127" s="83" t="str">
        <f>C127 &amp; D127 &amp;E127 &amp; F127 &amp; G127</f>
        <v>90403109990070550244</v>
      </c>
    </row>
    <row r="128" spans="1:12" s="84" customFormat="1" ht="22.5">
      <c r="A128" s="99" t="s">
        <v>180</v>
      </c>
      <c r="B128" s="100" t="s">
        <v>7</v>
      </c>
      <c r="C128" s="101" t="s">
        <v>63</v>
      </c>
      <c r="D128" s="123" t="s">
        <v>182</v>
      </c>
      <c r="E128" s="154" t="s">
        <v>93</v>
      </c>
      <c r="F128" s="157"/>
      <c r="G128" s="128" t="s">
        <v>69</v>
      </c>
      <c r="H128" s="96">
        <v>616440</v>
      </c>
      <c r="I128" s="102">
        <v>449747.4</v>
      </c>
      <c r="J128" s="103">
        <v>166692.6</v>
      </c>
      <c r="K128" s="117" t="str">
        <f t="shared" si="2"/>
        <v>90403140000000000000</v>
      </c>
      <c r="L128" s="106" t="s">
        <v>181</v>
      </c>
    </row>
    <row r="129" spans="1:12" s="84" customFormat="1">
      <c r="A129" s="99"/>
      <c r="B129" s="100" t="s">
        <v>7</v>
      </c>
      <c r="C129" s="101" t="s">
        <v>63</v>
      </c>
      <c r="D129" s="123" t="s">
        <v>182</v>
      </c>
      <c r="E129" s="154" t="s">
        <v>184</v>
      </c>
      <c r="F129" s="157"/>
      <c r="G129" s="128" t="s">
        <v>69</v>
      </c>
      <c r="H129" s="96">
        <v>5000</v>
      </c>
      <c r="I129" s="102">
        <v>0</v>
      </c>
      <c r="J129" s="103">
        <v>5000</v>
      </c>
      <c r="K129" s="117" t="str">
        <f t="shared" si="2"/>
        <v>90403140160120380000</v>
      </c>
      <c r="L129" s="106" t="s">
        <v>183</v>
      </c>
    </row>
    <row r="130" spans="1:12" s="84" customFormat="1" ht="22.5">
      <c r="A130" s="99" t="s">
        <v>112</v>
      </c>
      <c r="B130" s="100" t="s">
        <v>7</v>
      </c>
      <c r="C130" s="101" t="s">
        <v>63</v>
      </c>
      <c r="D130" s="123" t="s">
        <v>182</v>
      </c>
      <c r="E130" s="154" t="s">
        <v>184</v>
      </c>
      <c r="F130" s="157"/>
      <c r="G130" s="128" t="s">
        <v>7</v>
      </c>
      <c r="H130" s="96">
        <v>5000</v>
      </c>
      <c r="I130" s="102">
        <v>0</v>
      </c>
      <c r="J130" s="103">
        <v>5000</v>
      </c>
      <c r="K130" s="117" t="str">
        <f t="shared" si="2"/>
        <v>90403140160120380200</v>
      </c>
      <c r="L130" s="106" t="s">
        <v>185</v>
      </c>
    </row>
    <row r="131" spans="1:12" s="84" customFormat="1" ht="22.5">
      <c r="A131" s="99" t="s">
        <v>114</v>
      </c>
      <c r="B131" s="100" t="s">
        <v>7</v>
      </c>
      <c r="C131" s="101" t="s">
        <v>63</v>
      </c>
      <c r="D131" s="123" t="s">
        <v>182</v>
      </c>
      <c r="E131" s="154" t="s">
        <v>184</v>
      </c>
      <c r="F131" s="157"/>
      <c r="G131" s="128" t="s">
        <v>116</v>
      </c>
      <c r="H131" s="96">
        <v>5000</v>
      </c>
      <c r="I131" s="102">
        <v>0</v>
      </c>
      <c r="J131" s="103">
        <v>5000</v>
      </c>
      <c r="K131" s="117" t="str">
        <f t="shared" si="2"/>
        <v>90403140160120380240</v>
      </c>
      <c r="L131" s="106" t="s">
        <v>186</v>
      </c>
    </row>
    <row r="132" spans="1:12" s="84" customFormat="1">
      <c r="A132" s="79" t="s">
        <v>119</v>
      </c>
      <c r="B132" s="78" t="s">
        <v>7</v>
      </c>
      <c r="C132" s="120" t="s">
        <v>63</v>
      </c>
      <c r="D132" s="124" t="s">
        <v>182</v>
      </c>
      <c r="E132" s="151" t="s">
        <v>184</v>
      </c>
      <c r="F132" s="158"/>
      <c r="G132" s="121" t="s">
        <v>120</v>
      </c>
      <c r="H132" s="80">
        <v>5000</v>
      </c>
      <c r="I132" s="81">
        <v>0</v>
      </c>
      <c r="J132" s="82">
        <f>IF(IF(H132="",0,H132)=0,0,(IF(H132&gt;0,IF(I132&gt;H132,0,H132-I132),IF(I132&gt;H132,H132-I132,0))))</f>
        <v>5000</v>
      </c>
      <c r="K132" s="117" t="str">
        <f t="shared" si="2"/>
        <v>90403140160120380244</v>
      </c>
      <c r="L132" s="83" t="str">
        <f>C132 &amp; D132 &amp;E132 &amp; F132 &amp; G132</f>
        <v>90403140160120380244</v>
      </c>
    </row>
    <row r="133" spans="1:12" s="84" customFormat="1">
      <c r="A133" s="99"/>
      <c r="B133" s="100" t="s">
        <v>7</v>
      </c>
      <c r="C133" s="101" t="s">
        <v>63</v>
      </c>
      <c r="D133" s="123" t="s">
        <v>182</v>
      </c>
      <c r="E133" s="154" t="s">
        <v>188</v>
      </c>
      <c r="F133" s="157"/>
      <c r="G133" s="128" t="s">
        <v>69</v>
      </c>
      <c r="H133" s="96">
        <v>154000</v>
      </c>
      <c r="I133" s="102">
        <v>152147.4</v>
      </c>
      <c r="J133" s="103">
        <v>1852.6</v>
      </c>
      <c r="K133" s="117" t="str">
        <f t="shared" si="2"/>
        <v>90403140170129990000</v>
      </c>
      <c r="L133" s="106" t="s">
        <v>187</v>
      </c>
    </row>
    <row r="134" spans="1:12" s="84" customFormat="1" ht="22.5">
      <c r="A134" s="99" t="s">
        <v>112</v>
      </c>
      <c r="B134" s="100" t="s">
        <v>7</v>
      </c>
      <c r="C134" s="101" t="s">
        <v>63</v>
      </c>
      <c r="D134" s="123" t="s">
        <v>182</v>
      </c>
      <c r="E134" s="154" t="s">
        <v>188</v>
      </c>
      <c r="F134" s="157"/>
      <c r="G134" s="128" t="s">
        <v>7</v>
      </c>
      <c r="H134" s="96">
        <v>154000</v>
      </c>
      <c r="I134" s="102">
        <v>152147.4</v>
      </c>
      <c r="J134" s="103">
        <v>1852.6</v>
      </c>
      <c r="K134" s="117" t="str">
        <f t="shared" si="2"/>
        <v>90403140170129990200</v>
      </c>
      <c r="L134" s="106" t="s">
        <v>189</v>
      </c>
    </row>
    <row r="135" spans="1:12" s="84" customFormat="1" ht="22.5">
      <c r="A135" s="99" t="s">
        <v>114</v>
      </c>
      <c r="B135" s="100" t="s">
        <v>7</v>
      </c>
      <c r="C135" s="101" t="s">
        <v>63</v>
      </c>
      <c r="D135" s="123" t="s">
        <v>182</v>
      </c>
      <c r="E135" s="154" t="s">
        <v>188</v>
      </c>
      <c r="F135" s="157"/>
      <c r="G135" s="128" t="s">
        <v>116</v>
      </c>
      <c r="H135" s="96">
        <v>154000</v>
      </c>
      <c r="I135" s="102">
        <v>152147.4</v>
      </c>
      <c r="J135" s="103">
        <v>1852.6</v>
      </c>
      <c r="K135" s="117" t="str">
        <f t="shared" si="2"/>
        <v>90403140170129990240</v>
      </c>
      <c r="L135" s="106" t="s">
        <v>190</v>
      </c>
    </row>
    <row r="136" spans="1:12" s="84" customFormat="1">
      <c r="A136" s="79" t="s">
        <v>119</v>
      </c>
      <c r="B136" s="78" t="s">
        <v>7</v>
      </c>
      <c r="C136" s="120" t="s">
        <v>63</v>
      </c>
      <c r="D136" s="124" t="s">
        <v>182</v>
      </c>
      <c r="E136" s="151" t="s">
        <v>188</v>
      </c>
      <c r="F136" s="158"/>
      <c r="G136" s="121" t="s">
        <v>120</v>
      </c>
      <c r="H136" s="80">
        <v>154000</v>
      </c>
      <c r="I136" s="81">
        <v>152147.4</v>
      </c>
      <c r="J136" s="82">
        <f>IF(IF(H136="",0,H136)=0,0,(IF(H136&gt;0,IF(I136&gt;H136,0,H136-I136),IF(I136&gt;H136,H136-I136,0))))</f>
        <v>1852.6</v>
      </c>
      <c r="K136" s="117" t="str">
        <f t="shared" si="2"/>
        <v>90403140170129990244</v>
      </c>
      <c r="L136" s="83" t="str">
        <f>C136 &amp; D136 &amp;E136 &amp; F136 &amp; G136</f>
        <v>90403140170129990244</v>
      </c>
    </row>
    <row r="137" spans="1:12" s="84" customFormat="1">
      <c r="A137" s="99"/>
      <c r="B137" s="100" t="s">
        <v>7</v>
      </c>
      <c r="C137" s="101" t="s">
        <v>63</v>
      </c>
      <c r="D137" s="123" t="s">
        <v>182</v>
      </c>
      <c r="E137" s="154" t="s">
        <v>192</v>
      </c>
      <c r="F137" s="157"/>
      <c r="G137" s="128" t="s">
        <v>69</v>
      </c>
      <c r="H137" s="96">
        <v>457440</v>
      </c>
      <c r="I137" s="102">
        <v>297600</v>
      </c>
      <c r="J137" s="103">
        <v>159840</v>
      </c>
      <c r="K137" s="117" t="str">
        <f t="shared" si="2"/>
        <v>90403149990080550000</v>
      </c>
      <c r="L137" s="106" t="s">
        <v>191</v>
      </c>
    </row>
    <row r="138" spans="1:12" s="84" customFormat="1" ht="56.25">
      <c r="A138" s="99" t="s">
        <v>102</v>
      </c>
      <c r="B138" s="100" t="s">
        <v>7</v>
      </c>
      <c r="C138" s="101" t="s">
        <v>63</v>
      </c>
      <c r="D138" s="123" t="s">
        <v>182</v>
      </c>
      <c r="E138" s="154" t="s">
        <v>192</v>
      </c>
      <c r="F138" s="157"/>
      <c r="G138" s="128" t="s">
        <v>104</v>
      </c>
      <c r="H138" s="96">
        <v>367200</v>
      </c>
      <c r="I138" s="102">
        <v>240000</v>
      </c>
      <c r="J138" s="103">
        <v>127200</v>
      </c>
      <c r="K138" s="117" t="str">
        <f t="shared" ref="K138:K169" si="3">C138 &amp; D138 &amp;E138 &amp; F138 &amp; G138</f>
        <v>90403149990080550100</v>
      </c>
      <c r="L138" s="106" t="s">
        <v>193</v>
      </c>
    </row>
    <row r="139" spans="1:12" s="84" customFormat="1" ht="22.5">
      <c r="A139" s="99" t="s">
        <v>105</v>
      </c>
      <c r="B139" s="100" t="s">
        <v>7</v>
      </c>
      <c r="C139" s="101" t="s">
        <v>63</v>
      </c>
      <c r="D139" s="123" t="s">
        <v>182</v>
      </c>
      <c r="E139" s="154" t="s">
        <v>192</v>
      </c>
      <c r="F139" s="157"/>
      <c r="G139" s="128" t="s">
        <v>107</v>
      </c>
      <c r="H139" s="96">
        <v>367200</v>
      </c>
      <c r="I139" s="102">
        <v>240000</v>
      </c>
      <c r="J139" s="103">
        <v>127200</v>
      </c>
      <c r="K139" s="117" t="str">
        <f t="shared" si="3"/>
        <v>90403149990080550120</v>
      </c>
      <c r="L139" s="106" t="s">
        <v>194</v>
      </c>
    </row>
    <row r="140" spans="1:12" s="84" customFormat="1" ht="45">
      <c r="A140" s="79" t="s">
        <v>195</v>
      </c>
      <c r="B140" s="78" t="s">
        <v>7</v>
      </c>
      <c r="C140" s="120" t="s">
        <v>63</v>
      </c>
      <c r="D140" s="124" t="s">
        <v>182</v>
      </c>
      <c r="E140" s="151" t="s">
        <v>192</v>
      </c>
      <c r="F140" s="158"/>
      <c r="G140" s="121" t="s">
        <v>196</v>
      </c>
      <c r="H140" s="80">
        <v>367200</v>
      </c>
      <c r="I140" s="81">
        <v>240000</v>
      </c>
      <c r="J140" s="82">
        <f>IF(IF(H140="",0,H140)=0,0,(IF(H140&gt;0,IF(I140&gt;H140,0,H140-I140),IF(I140&gt;H140,H140-I140,0))))</f>
        <v>127200</v>
      </c>
      <c r="K140" s="117" t="str">
        <f t="shared" si="3"/>
        <v>90403149990080550123</v>
      </c>
      <c r="L140" s="83" t="str">
        <f>C140 &amp; D140 &amp;E140 &amp; F140 &amp; G140</f>
        <v>90403149990080550123</v>
      </c>
    </row>
    <row r="141" spans="1:12" s="84" customFormat="1" ht="22.5">
      <c r="A141" s="99" t="s">
        <v>112</v>
      </c>
      <c r="B141" s="100" t="s">
        <v>7</v>
      </c>
      <c r="C141" s="101" t="s">
        <v>63</v>
      </c>
      <c r="D141" s="123" t="s">
        <v>182</v>
      </c>
      <c r="E141" s="154" t="s">
        <v>192</v>
      </c>
      <c r="F141" s="157"/>
      <c r="G141" s="128" t="s">
        <v>7</v>
      </c>
      <c r="H141" s="96">
        <v>90240</v>
      </c>
      <c r="I141" s="102">
        <v>57600</v>
      </c>
      <c r="J141" s="103">
        <v>32640</v>
      </c>
      <c r="K141" s="117" t="str">
        <f t="shared" si="3"/>
        <v>90403149990080550200</v>
      </c>
      <c r="L141" s="106" t="s">
        <v>197</v>
      </c>
    </row>
    <row r="142" spans="1:12" s="84" customFormat="1" ht="22.5">
      <c r="A142" s="99" t="s">
        <v>114</v>
      </c>
      <c r="B142" s="100" t="s">
        <v>7</v>
      </c>
      <c r="C142" s="101" t="s">
        <v>63</v>
      </c>
      <c r="D142" s="123" t="s">
        <v>182</v>
      </c>
      <c r="E142" s="154" t="s">
        <v>192</v>
      </c>
      <c r="F142" s="157"/>
      <c r="G142" s="128" t="s">
        <v>116</v>
      </c>
      <c r="H142" s="96">
        <v>90240</v>
      </c>
      <c r="I142" s="102">
        <v>57600</v>
      </c>
      <c r="J142" s="103">
        <v>32640</v>
      </c>
      <c r="K142" s="117" t="str">
        <f t="shared" si="3"/>
        <v>90403149990080550240</v>
      </c>
      <c r="L142" s="106" t="s">
        <v>198</v>
      </c>
    </row>
    <row r="143" spans="1:12" s="84" customFormat="1">
      <c r="A143" s="79" t="s">
        <v>119</v>
      </c>
      <c r="B143" s="78" t="s">
        <v>7</v>
      </c>
      <c r="C143" s="120" t="s">
        <v>63</v>
      </c>
      <c r="D143" s="124" t="s">
        <v>182</v>
      </c>
      <c r="E143" s="151" t="s">
        <v>192</v>
      </c>
      <c r="F143" s="158"/>
      <c r="G143" s="121" t="s">
        <v>120</v>
      </c>
      <c r="H143" s="80">
        <v>90240</v>
      </c>
      <c r="I143" s="81">
        <v>57600</v>
      </c>
      <c r="J143" s="82">
        <f>IF(IF(H143="",0,H143)=0,0,(IF(H143&gt;0,IF(I143&gt;H143,0,H143-I143),IF(I143&gt;H143,H143-I143,0))))</f>
        <v>32640</v>
      </c>
      <c r="K143" s="117" t="str">
        <f t="shared" si="3"/>
        <v>90403149990080550244</v>
      </c>
      <c r="L143" s="83" t="str">
        <f>C143 &amp; D143 &amp;E143 &amp; F143 &amp; G143</f>
        <v>90403149990080550244</v>
      </c>
    </row>
    <row r="144" spans="1:12" s="84" customFormat="1">
      <c r="A144" s="99" t="s">
        <v>199</v>
      </c>
      <c r="B144" s="100" t="s">
        <v>7</v>
      </c>
      <c r="C144" s="101" t="s">
        <v>63</v>
      </c>
      <c r="D144" s="123" t="s">
        <v>201</v>
      </c>
      <c r="E144" s="154" t="s">
        <v>93</v>
      </c>
      <c r="F144" s="157"/>
      <c r="G144" s="128" t="s">
        <v>69</v>
      </c>
      <c r="H144" s="96">
        <v>394200</v>
      </c>
      <c r="I144" s="102">
        <v>247319.97</v>
      </c>
      <c r="J144" s="103">
        <v>146880.03</v>
      </c>
      <c r="K144" s="117" t="str">
        <f t="shared" si="3"/>
        <v>90404000000000000000</v>
      </c>
      <c r="L144" s="106" t="s">
        <v>200</v>
      </c>
    </row>
    <row r="145" spans="1:12" s="84" customFormat="1">
      <c r="A145" s="99" t="s">
        <v>202</v>
      </c>
      <c r="B145" s="100" t="s">
        <v>7</v>
      </c>
      <c r="C145" s="101" t="s">
        <v>63</v>
      </c>
      <c r="D145" s="123" t="s">
        <v>204</v>
      </c>
      <c r="E145" s="154" t="s">
        <v>93</v>
      </c>
      <c r="F145" s="157"/>
      <c r="G145" s="128" t="s">
        <v>69</v>
      </c>
      <c r="H145" s="96">
        <v>19200</v>
      </c>
      <c r="I145" s="102">
        <v>0</v>
      </c>
      <c r="J145" s="103">
        <v>19200</v>
      </c>
      <c r="K145" s="117" t="str">
        <f t="shared" si="3"/>
        <v>90404050000000000000</v>
      </c>
      <c r="L145" s="106" t="s">
        <v>203</v>
      </c>
    </row>
    <row r="146" spans="1:12" s="84" customFormat="1">
      <c r="A146" s="99"/>
      <c r="B146" s="100" t="s">
        <v>7</v>
      </c>
      <c r="C146" s="101" t="s">
        <v>63</v>
      </c>
      <c r="D146" s="123" t="s">
        <v>204</v>
      </c>
      <c r="E146" s="154" t="s">
        <v>206</v>
      </c>
      <c r="F146" s="157"/>
      <c r="G146" s="128" t="s">
        <v>69</v>
      </c>
      <c r="H146" s="96">
        <v>19200</v>
      </c>
      <c r="I146" s="102">
        <v>0</v>
      </c>
      <c r="J146" s="103">
        <v>19200</v>
      </c>
      <c r="K146" s="117" t="str">
        <f t="shared" si="3"/>
        <v>90404059990073880000</v>
      </c>
      <c r="L146" s="106" t="s">
        <v>205</v>
      </c>
    </row>
    <row r="147" spans="1:12" s="84" customFormat="1" ht="22.5">
      <c r="A147" s="99" t="s">
        <v>112</v>
      </c>
      <c r="B147" s="100" t="s">
        <v>7</v>
      </c>
      <c r="C147" s="101" t="s">
        <v>63</v>
      </c>
      <c r="D147" s="123" t="s">
        <v>204</v>
      </c>
      <c r="E147" s="154" t="s">
        <v>206</v>
      </c>
      <c r="F147" s="157"/>
      <c r="G147" s="128" t="s">
        <v>7</v>
      </c>
      <c r="H147" s="96">
        <v>19200</v>
      </c>
      <c r="I147" s="102">
        <v>0</v>
      </c>
      <c r="J147" s="103">
        <v>19200</v>
      </c>
      <c r="K147" s="117" t="str">
        <f t="shared" si="3"/>
        <v>90404059990073880200</v>
      </c>
      <c r="L147" s="106" t="s">
        <v>207</v>
      </c>
    </row>
    <row r="148" spans="1:12" s="84" customFormat="1" ht="22.5">
      <c r="A148" s="99" t="s">
        <v>114</v>
      </c>
      <c r="B148" s="100" t="s">
        <v>7</v>
      </c>
      <c r="C148" s="101" t="s">
        <v>63</v>
      </c>
      <c r="D148" s="123" t="s">
        <v>204</v>
      </c>
      <c r="E148" s="154" t="s">
        <v>206</v>
      </c>
      <c r="F148" s="157"/>
      <c r="G148" s="128" t="s">
        <v>116</v>
      </c>
      <c r="H148" s="96">
        <v>19200</v>
      </c>
      <c r="I148" s="102">
        <v>0</v>
      </c>
      <c r="J148" s="103">
        <v>19200</v>
      </c>
      <c r="K148" s="117" t="str">
        <f t="shared" si="3"/>
        <v>90404059990073880240</v>
      </c>
      <c r="L148" s="106" t="s">
        <v>208</v>
      </c>
    </row>
    <row r="149" spans="1:12" s="84" customFormat="1">
      <c r="A149" s="79" t="s">
        <v>119</v>
      </c>
      <c r="B149" s="78" t="s">
        <v>7</v>
      </c>
      <c r="C149" s="120" t="s">
        <v>63</v>
      </c>
      <c r="D149" s="124" t="s">
        <v>204</v>
      </c>
      <c r="E149" s="151" t="s">
        <v>206</v>
      </c>
      <c r="F149" s="158"/>
      <c r="G149" s="121" t="s">
        <v>120</v>
      </c>
      <c r="H149" s="80">
        <v>19200</v>
      </c>
      <c r="I149" s="81">
        <v>0</v>
      </c>
      <c r="J149" s="82">
        <f>IF(IF(H149="",0,H149)=0,0,(IF(H149&gt;0,IF(I149&gt;H149,0,H149-I149),IF(I149&gt;H149,H149-I149,0))))</f>
        <v>19200</v>
      </c>
      <c r="K149" s="117" t="str">
        <f t="shared" si="3"/>
        <v>90404059990073880244</v>
      </c>
      <c r="L149" s="83" t="str">
        <f>C149 &amp; D149 &amp;E149 &amp; F149 &amp; G149</f>
        <v>90404059990073880244</v>
      </c>
    </row>
    <row r="150" spans="1:12" s="84" customFormat="1">
      <c r="A150" s="99" t="s">
        <v>209</v>
      </c>
      <c r="B150" s="100" t="s">
        <v>7</v>
      </c>
      <c r="C150" s="101" t="s">
        <v>63</v>
      </c>
      <c r="D150" s="123" t="s">
        <v>211</v>
      </c>
      <c r="E150" s="154" t="s">
        <v>93</v>
      </c>
      <c r="F150" s="157"/>
      <c r="G150" s="128" t="s">
        <v>69</v>
      </c>
      <c r="H150" s="96">
        <v>365000</v>
      </c>
      <c r="I150" s="102">
        <v>247319.97</v>
      </c>
      <c r="J150" s="103">
        <v>117680.03</v>
      </c>
      <c r="K150" s="117" t="str">
        <f t="shared" si="3"/>
        <v>90404090000000000000</v>
      </c>
      <c r="L150" s="106" t="s">
        <v>210</v>
      </c>
    </row>
    <row r="151" spans="1:12" s="84" customFormat="1">
      <c r="A151" s="99"/>
      <c r="B151" s="100" t="s">
        <v>7</v>
      </c>
      <c r="C151" s="101" t="s">
        <v>63</v>
      </c>
      <c r="D151" s="123" t="s">
        <v>211</v>
      </c>
      <c r="E151" s="154" t="s">
        <v>213</v>
      </c>
      <c r="F151" s="157"/>
      <c r="G151" s="128" t="s">
        <v>69</v>
      </c>
      <c r="H151" s="96">
        <v>365000</v>
      </c>
      <c r="I151" s="102">
        <v>247319.97</v>
      </c>
      <c r="J151" s="103">
        <v>117680.03</v>
      </c>
      <c r="K151" s="117" t="str">
        <f t="shared" si="3"/>
        <v>90404090140180570000</v>
      </c>
      <c r="L151" s="106" t="s">
        <v>212</v>
      </c>
    </row>
    <row r="152" spans="1:12" s="84" customFormat="1" ht="22.5">
      <c r="A152" s="99" t="s">
        <v>112</v>
      </c>
      <c r="B152" s="100" t="s">
        <v>7</v>
      </c>
      <c r="C152" s="101" t="s">
        <v>63</v>
      </c>
      <c r="D152" s="123" t="s">
        <v>211</v>
      </c>
      <c r="E152" s="154" t="s">
        <v>213</v>
      </c>
      <c r="F152" s="157"/>
      <c r="G152" s="128" t="s">
        <v>7</v>
      </c>
      <c r="H152" s="96">
        <v>365000</v>
      </c>
      <c r="I152" s="102">
        <v>247319.97</v>
      </c>
      <c r="J152" s="103">
        <v>117680.03</v>
      </c>
      <c r="K152" s="117" t="str">
        <f t="shared" si="3"/>
        <v>90404090140180570200</v>
      </c>
      <c r="L152" s="106" t="s">
        <v>214</v>
      </c>
    </row>
    <row r="153" spans="1:12" s="84" customFormat="1" ht="22.5">
      <c r="A153" s="99" t="s">
        <v>114</v>
      </c>
      <c r="B153" s="100" t="s">
        <v>7</v>
      </c>
      <c r="C153" s="101" t="s">
        <v>63</v>
      </c>
      <c r="D153" s="123" t="s">
        <v>211</v>
      </c>
      <c r="E153" s="154" t="s">
        <v>213</v>
      </c>
      <c r="F153" s="157"/>
      <c r="G153" s="128" t="s">
        <v>116</v>
      </c>
      <c r="H153" s="96">
        <v>365000</v>
      </c>
      <c r="I153" s="102">
        <v>247319.97</v>
      </c>
      <c r="J153" s="103">
        <v>117680.03</v>
      </c>
      <c r="K153" s="117" t="str">
        <f t="shared" si="3"/>
        <v>90404090140180570240</v>
      </c>
      <c r="L153" s="106" t="s">
        <v>215</v>
      </c>
    </row>
    <row r="154" spans="1:12" s="84" customFormat="1">
      <c r="A154" s="79" t="s">
        <v>119</v>
      </c>
      <c r="B154" s="78" t="s">
        <v>7</v>
      </c>
      <c r="C154" s="120" t="s">
        <v>63</v>
      </c>
      <c r="D154" s="124" t="s">
        <v>211</v>
      </c>
      <c r="E154" s="151" t="s">
        <v>213</v>
      </c>
      <c r="F154" s="158"/>
      <c r="G154" s="121" t="s">
        <v>120</v>
      </c>
      <c r="H154" s="80">
        <v>365000</v>
      </c>
      <c r="I154" s="81">
        <v>247319.97</v>
      </c>
      <c r="J154" s="82">
        <f>IF(IF(H154="",0,H154)=0,0,(IF(H154&gt;0,IF(I154&gt;H154,0,H154-I154),IF(I154&gt;H154,H154-I154,0))))</f>
        <v>117680.03</v>
      </c>
      <c r="K154" s="117" t="str">
        <f t="shared" si="3"/>
        <v>90404090140180570244</v>
      </c>
      <c r="L154" s="83" t="str">
        <f>C154 &amp; D154 &amp;E154 &amp; F154 &amp; G154</f>
        <v>90404090140180570244</v>
      </c>
    </row>
    <row r="155" spans="1:12" s="84" customFormat="1">
      <c r="A155" s="99" t="s">
        <v>216</v>
      </c>
      <c r="B155" s="100" t="s">
        <v>7</v>
      </c>
      <c r="C155" s="101" t="s">
        <v>63</v>
      </c>
      <c r="D155" s="123" t="s">
        <v>218</v>
      </c>
      <c r="E155" s="154" t="s">
        <v>93</v>
      </c>
      <c r="F155" s="157"/>
      <c r="G155" s="128" t="s">
        <v>69</v>
      </c>
      <c r="H155" s="96">
        <v>10000</v>
      </c>
      <c r="I155" s="102">
        <v>0</v>
      </c>
      <c r="J155" s="103">
        <v>10000</v>
      </c>
      <c r="K155" s="117" t="str">
        <f t="shared" si="3"/>
        <v>90404120000000000000</v>
      </c>
      <c r="L155" s="106" t="s">
        <v>217</v>
      </c>
    </row>
    <row r="156" spans="1:12" s="84" customFormat="1">
      <c r="A156" s="99"/>
      <c r="B156" s="100" t="s">
        <v>7</v>
      </c>
      <c r="C156" s="101" t="s">
        <v>63</v>
      </c>
      <c r="D156" s="123" t="s">
        <v>218</v>
      </c>
      <c r="E156" s="154" t="s">
        <v>220</v>
      </c>
      <c r="F156" s="157"/>
      <c r="G156" s="128" t="s">
        <v>69</v>
      </c>
      <c r="H156" s="96">
        <v>10000</v>
      </c>
      <c r="I156" s="102">
        <v>0</v>
      </c>
      <c r="J156" s="103">
        <v>10000</v>
      </c>
      <c r="K156" s="117" t="str">
        <f t="shared" si="3"/>
        <v>90404129990020460000</v>
      </c>
      <c r="L156" s="106" t="s">
        <v>219</v>
      </c>
    </row>
    <row r="157" spans="1:12" s="84" customFormat="1" ht="22.5">
      <c r="A157" s="99" t="s">
        <v>112</v>
      </c>
      <c r="B157" s="100" t="s">
        <v>7</v>
      </c>
      <c r="C157" s="101" t="s">
        <v>63</v>
      </c>
      <c r="D157" s="123" t="s">
        <v>218</v>
      </c>
      <c r="E157" s="154" t="s">
        <v>220</v>
      </c>
      <c r="F157" s="157"/>
      <c r="G157" s="128" t="s">
        <v>7</v>
      </c>
      <c r="H157" s="96">
        <v>10000</v>
      </c>
      <c r="I157" s="102">
        <v>0</v>
      </c>
      <c r="J157" s="103">
        <v>10000</v>
      </c>
      <c r="K157" s="117" t="str">
        <f t="shared" si="3"/>
        <v>90404129990020460200</v>
      </c>
      <c r="L157" s="106" t="s">
        <v>221</v>
      </c>
    </row>
    <row r="158" spans="1:12" s="84" customFormat="1" ht="22.5">
      <c r="A158" s="99" t="s">
        <v>114</v>
      </c>
      <c r="B158" s="100" t="s">
        <v>7</v>
      </c>
      <c r="C158" s="101" t="s">
        <v>63</v>
      </c>
      <c r="D158" s="123" t="s">
        <v>218</v>
      </c>
      <c r="E158" s="154" t="s">
        <v>220</v>
      </c>
      <c r="F158" s="157"/>
      <c r="G158" s="128" t="s">
        <v>116</v>
      </c>
      <c r="H158" s="96">
        <v>10000</v>
      </c>
      <c r="I158" s="102">
        <v>0</v>
      </c>
      <c r="J158" s="103">
        <v>10000</v>
      </c>
      <c r="K158" s="117" t="str">
        <f t="shared" si="3"/>
        <v>90404129990020460240</v>
      </c>
      <c r="L158" s="106" t="s">
        <v>222</v>
      </c>
    </row>
    <row r="159" spans="1:12" s="84" customFormat="1">
      <c r="A159" s="79" t="s">
        <v>119</v>
      </c>
      <c r="B159" s="78" t="s">
        <v>7</v>
      </c>
      <c r="C159" s="120" t="s">
        <v>63</v>
      </c>
      <c r="D159" s="124" t="s">
        <v>218</v>
      </c>
      <c r="E159" s="151" t="s">
        <v>220</v>
      </c>
      <c r="F159" s="158"/>
      <c r="G159" s="121" t="s">
        <v>120</v>
      </c>
      <c r="H159" s="80">
        <v>10000</v>
      </c>
      <c r="I159" s="81">
        <v>0</v>
      </c>
      <c r="J159" s="82">
        <f>IF(IF(H159="",0,H159)=0,0,(IF(H159&gt;0,IF(I159&gt;H159,0,H159-I159),IF(I159&gt;H159,H159-I159,0))))</f>
        <v>10000</v>
      </c>
      <c r="K159" s="117" t="str">
        <f t="shared" si="3"/>
        <v>90404129990020460244</v>
      </c>
      <c r="L159" s="83" t="str">
        <f>C159 &amp; D159 &amp;E159 &amp; F159 &amp; G159</f>
        <v>90404129990020460244</v>
      </c>
    </row>
    <row r="160" spans="1:12" s="84" customFormat="1">
      <c r="A160" s="99" t="s">
        <v>223</v>
      </c>
      <c r="B160" s="100" t="s">
        <v>7</v>
      </c>
      <c r="C160" s="101" t="s">
        <v>63</v>
      </c>
      <c r="D160" s="123" t="s">
        <v>225</v>
      </c>
      <c r="E160" s="154" t="s">
        <v>93</v>
      </c>
      <c r="F160" s="157"/>
      <c r="G160" s="128" t="s">
        <v>69</v>
      </c>
      <c r="H160" s="96">
        <v>3218654.55</v>
      </c>
      <c r="I160" s="102">
        <v>1001135.37</v>
      </c>
      <c r="J160" s="103">
        <v>2217519.1800000002</v>
      </c>
      <c r="K160" s="117" t="str">
        <f t="shared" si="3"/>
        <v>90405000000000000000</v>
      </c>
      <c r="L160" s="106" t="s">
        <v>224</v>
      </c>
    </row>
    <row r="161" spans="1:12" s="84" customFormat="1">
      <c r="A161" s="99" t="s">
        <v>226</v>
      </c>
      <c r="B161" s="100" t="s">
        <v>7</v>
      </c>
      <c r="C161" s="101" t="s">
        <v>63</v>
      </c>
      <c r="D161" s="123" t="s">
        <v>228</v>
      </c>
      <c r="E161" s="154" t="s">
        <v>93</v>
      </c>
      <c r="F161" s="157"/>
      <c r="G161" s="128" t="s">
        <v>69</v>
      </c>
      <c r="H161" s="96">
        <v>3218654.55</v>
      </c>
      <c r="I161" s="102">
        <v>1001135.37</v>
      </c>
      <c r="J161" s="103">
        <v>2217519.1800000002</v>
      </c>
      <c r="K161" s="117" t="str">
        <f t="shared" si="3"/>
        <v>90405030000000000000</v>
      </c>
      <c r="L161" s="106" t="s">
        <v>227</v>
      </c>
    </row>
    <row r="162" spans="1:12" s="84" customFormat="1">
      <c r="A162" s="99"/>
      <c r="B162" s="100" t="s">
        <v>7</v>
      </c>
      <c r="C162" s="101" t="s">
        <v>63</v>
      </c>
      <c r="D162" s="123" t="s">
        <v>228</v>
      </c>
      <c r="E162" s="154" t="s">
        <v>230</v>
      </c>
      <c r="F162" s="157"/>
      <c r="G162" s="128" t="s">
        <v>69</v>
      </c>
      <c r="H162" s="96">
        <v>776900</v>
      </c>
      <c r="I162" s="102">
        <v>481178.37</v>
      </c>
      <c r="J162" s="103">
        <v>295721.63</v>
      </c>
      <c r="K162" s="117" t="str">
        <f t="shared" si="3"/>
        <v>90405030110229990000</v>
      </c>
      <c r="L162" s="106" t="s">
        <v>229</v>
      </c>
    </row>
    <row r="163" spans="1:12" s="84" customFormat="1" ht="22.5">
      <c r="A163" s="99" t="s">
        <v>112</v>
      </c>
      <c r="B163" s="100" t="s">
        <v>7</v>
      </c>
      <c r="C163" s="101" t="s">
        <v>63</v>
      </c>
      <c r="D163" s="123" t="s">
        <v>228</v>
      </c>
      <c r="E163" s="154" t="s">
        <v>230</v>
      </c>
      <c r="F163" s="157"/>
      <c r="G163" s="128" t="s">
        <v>7</v>
      </c>
      <c r="H163" s="96">
        <v>721000</v>
      </c>
      <c r="I163" s="102">
        <v>458487.37</v>
      </c>
      <c r="J163" s="103">
        <v>262512.63</v>
      </c>
      <c r="K163" s="117" t="str">
        <f t="shared" si="3"/>
        <v>90405030110229990200</v>
      </c>
      <c r="L163" s="106" t="s">
        <v>231</v>
      </c>
    </row>
    <row r="164" spans="1:12" s="84" customFormat="1" ht="22.5">
      <c r="A164" s="99" t="s">
        <v>114</v>
      </c>
      <c r="B164" s="100" t="s">
        <v>7</v>
      </c>
      <c r="C164" s="101" t="s">
        <v>63</v>
      </c>
      <c r="D164" s="123" t="s">
        <v>228</v>
      </c>
      <c r="E164" s="154" t="s">
        <v>230</v>
      </c>
      <c r="F164" s="157"/>
      <c r="G164" s="128" t="s">
        <v>116</v>
      </c>
      <c r="H164" s="96">
        <v>721000</v>
      </c>
      <c r="I164" s="102">
        <v>458487.37</v>
      </c>
      <c r="J164" s="103">
        <v>262512.63</v>
      </c>
      <c r="K164" s="117" t="str">
        <f t="shared" si="3"/>
        <v>90405030110229990240</v>
      </c>
      <c r="L164" s="106" t="s">
        <v>232</v>
      </c>
    </row>
    <row r="165" spans="1:12" s="84" customFormat="1">
      <c r="A165" s="79" t="s">
        <v>119</v>
      </c>
      <c r="B165" s="78" t="s">
        <v>7</v>
      </c>
      <c r="C165" s="120" t="s">
        <v>63</v>
      </c>
      <c r="D165" s="124" t="s">
        <v>228</v>
      </c>
      <c r="E165" s="151" t="s">
        <v>230</v>
      </c>
      <c r="F165" s="158"/>
      <c r="G165" s="121" t="s">
        <v>120</v>
      </c>
      <c r="H165" s="80">
        <v>721000</v>
      </c>
      <c r="I165" s="81">
        <v>458487.37</v>
      </c>
      <c r="J165" s="82">
        <f>IF(IF(H165="",0,H165)=0,0,(IF(H165&gt;0,IF(I165&gt;H165,0,H165-I165),IF(I165&gt;H165,H165-I165,0))))</f>
        <v>262512.63</v>
      </c>
      <c r="K165" s="117" t="str">
        <f t="shared" si="3"/>
        <v>90405030110229990244</v>
      </c>
      <c r="L165" s="83" t="str">
        <f>C165 &amp; D165 &amp;E165 &amp; F165 &amp; G165</f>
        <v>90405030110229990244</v>
      </c>
    </row>
    <row r="166" spans="1:12" s="84" customFormat="1">
      <c r="A166" s="99" t="s">
        <v>123</v>
      </c>
      <c r="B166" s="100" t="s">
        <v>7</v>
      </c>
      <c r="C166" s="101" t="s">
        <v>63</v>
      </c>
      <c r="D166" s="123" t="s">
        <v>228</v>
      </c>
      <c r="E166" s="154" t="s">
        <v>230</v>
      </c>
      <c r="F166" s="157"/>
      <c r="G166" s="128" t="s">
        <v>125</v>
      </c>
      <c r="H166" s="96">
        <v>55900</v>
      </c>
      <c r="I166" s="102">
        <v>22691</v>
      </c>
      <c r="J166" s="103">
        <v>33209</v>
      </c>
      <c r="K166" s="117" t="str">
        <f t="shared" si="3"/>
        <v>90405030110229990800</v>
      </c>
      <c r="L166" s="106" t="s">
        <v>233</v>
      </c>
    </row>
    <row r="167" spans="1:12" s="84" customFormat="1">
      <c r="A167" s="99" t="s">
        <v>126</v>
      </c>
      <c r="B167" s="100" t="s">
        <v>7</v>
      </c>
      <c r="C167" s="101" t="s">
        <v>63</v>
      </c>
      <c r="D167" s="123" t="s">
        <v>228</v>
      </c>
      <c r="E167" s="154" t="s">
        <v>230</v>
      </c>
      <c r="F167" s="157"/>
      <c r="G167" s="128" t="s">
        <v>128</v>
      </c>
      <c r="H167" s="96">
        <v>55900</v>
      </c>
      <c r="I167" s="102">
        <v>22691</v>
      </c>
      <c r="J167" s="103">
        <v>33209</v>
      </c>
      <c r="K167" s="117" t="str">
        <f t="shared" si="3"/>
        <v>90405030110229990850</v>
      </c>
      <c r="L167" s="106" t="s">
        <v>234</v>
      </c>
    </row>
    <row r="168" spans="1:12" s="84" customFormat="1" ht="22.5">
      <c r="A168" s="79" t="s">
        <v>129</v>
      </c>
      <c r="B168" s="78" t="s">
        <v>7</v>
      </c>
      <c r="C168" s="120" t="s">
        <v>63</v>
      </c>
      <c r="D168" s="124" t="s">
        <v>228</v>
      </c>
      <c r="E168" s="151" t="s">
        <v>230</v>
      </c>
      <c r="F168" s="158"/>
      <c r="G168" s="121" t="s">
        <v>130</v>
      </c>
      <c r="H168" s="80">
        <v>51900</v>
      </c>
      <c r="I168" s="81">
        <v>22691</v>
      </c>
      <c r="J168" s="82">
        <f>IF(IF(H168="",0,H168)=0,0,(IF(H168&gt;0,IF(I168&gt;H168,0,H168-I168),IF(I168&gt;H168,H168-I168,0))))</f>
        <v>29209</v>
      </c>
      <c r="K168" s="117" t="str">
        <f t="shared" si="3"/>
        <v>90405030110229990851</v>
      </c>
      <c r="L168" s="83" t="str">
        <f>C168 &amp; D168 &amp;E168 &amp; F168 &amp; G168</f>
        <v>90405030110229990851</v>
      </c>
    </row>
    <row r="169" spans="1:12" s="84" customFormat="1">
      <c r="A169" s="79" t="s">
        <v>152</v>
      </c>
      <c r="B169" s="78" t="s">
        <v>7</v>
      </c>
      <c r="C169" s="120" t="s">
        <v>63</v>
      </c>
      <c r="D169" s="124" t="s">
        <v>228</v>
      </c>
      <c r="E169" s="151" t="s">
        <v>230</v>
      </c>
      <c r="F169" s="158"/>
      <c r="G169" s="121" t="s">
        <v>153</v>
      </c>
      <c r="H169" s="80">
        <v>4000</v>
      </c>
      <c r="I169" s="81">
        <v>0</v>
      </c>
      <c r="J169" s="82">
        <f>IF(IF(H169="",0,H169)=0,0,(IF(H169&gt;0,IF(I169&gt;H169,0,H169-I169),IF(I169&gt;H169,H169-I169,0))))</f>
        <v>4000</v>
      </c>
      <c r="K169" s="117" t="str">
        <f t="shared" si="3"/>
        <v>90405030110229990852</v>
      </c>
      <c r="L169" s="83" t="str">
        <f>C169 &amp; D169 &amp;E169 &amp; F169 &amp; G169</f>
        <v>90405030110229990852</v>
      </c>
    </row>
    <row r="170" spans="1:12" s="84" customFormat="1">
      <c r="A170" s="99"/>
      <c r="B170" s="100" t="s">
        <v>7</v>
      </c>
      <c r="C170" s="101" t="s">
        <v>63</v>
      </c>
      <c r="D170" s="123" t="s">
        <v>228</v>
      </c>
      <c r="E170" s="154" t="s">
        <v>236</v>
      </c>
      <c r="F170" s="157"/>
      <c r="G170" s="128" t="s">
        <v>69</v>
      </c>
      <c r="H170" s="96">
        <v>48000</v>
      </c>
      <c r="I170" s="102">
        <v>48000</v>
      </c>
      <c r="J170" s="103">
        <v>0</v>
      </c>
      <c r="K170" s="117" t="str">
        <f t="shared" ref="K170:K203" si="4">C170 &amp; D170 &amp;E170 &amp; F170 &amp; G170</f>
        <v>90405030110289990000</v>
      </c>
      <c r="L170" s="106" t="s">
        <v>235</v>
      </c>
    </row>
    <row r="171" spans="1:12" s="84" customFormat="1">
      <c r="A171" s="99" t="s">
        <v>237</v>
      </c>
      <c r="B171" s="100" t="s">
        <v>7</v>
      </c>
      <c r="C171" s="101" t="s">
        <v>63</v>
      </c>
      <c r="D171" s="123" t="s">
        <v>228</v>
      </c>
      <c r="E171" s="154" t="s">
        <v>236</v>
      </c>
      <c r="F171" s="157"/>
      <c r="G171" s="128" t="s">
        <v>8</v>
      </c>
      <c r="H171" s="96">
        <v>48000</v>
      </c>
      <c r="I171" s="102">
        <v>48000</v>
      </c>
      <c r="J171" s="103">
        <v>0</v>
      </c>
      <c r="K171" s="117" t="str">
        <f t="shared" si="4"/>
        <v>90405030110289990500</v>
      </c>
      <c r="L171" s="106" t="s">
        <v>238</v>
      </c>
    </row>
    <row r="172" spans="1:12" s="84" customFormat="1">
      <c r="A172" s="79" t="s">
        <v>239</v>
      </c>
      <c r="B172" s="78" t="s">
        <v>7</v>
      </c>
      <c r="C172" s="120" t="s">
        <v>63</v>
      </c>
      <c r="D172" s="124" t="s">
        <v>228</v>
      </c>
      <c r="E172" s="151" t="s">
        <v>236</v>
      </c>
      <c r="F172" s="158"/>
      <c r="G172" s="121" t="s">
        <v>240</v>
      </c>
      <c r="H172" s="80">
        <v>48000</v>
      </c>
      <c r="I172" s="81">
        <v>48000</v>
      </c>
      <c r="J172" s="82">
        <f>IF(IF(H172="",0,H172)=0,0,(IF(H172&gt;0,IF(I172&gt;H172,0,H172-I172),IF(I172&gt;H172,H172-I172,0))))</f>
        <v>0</v>
      </c>
      <c r="K172" s="117" t="str">
        <f t="shared" si="4"/>
        <v>90405030110289990540</v>
      </c>
      <c r="L172" s="83" t="str">
        <f>C172 &amp; D172 &amp;E172 &amp; F172 &amp; G172</f>
        <v>90405030110289990540</v>
      </c>
    </row>
    <row r="173" spans="1:12" s="84" customFormat="1">
      <c r="A173" s="99"/>
      <c r="B173" s="100" t="s">
        <v>7</v>
      </c>
      <c r="C173" s="101" t="s">
        <v>63</v>
      </c>
      <c r="D173" s="123" t="s">
        <v>228</v>
      </c>
      <c r="E173" s="154" t="s">
        <v>242</v>
      </c>
      <c r="F173" s="157"/>
      <c r="G173" s="128" t="s">
        <v>69</v>
      </c>
      <c r="H173" s="96">
        <v>333009.15000000002</v>
      </c>
      <c r="I173" s="102">
        <v>332957</v>
      </c>
      <c r="J173" s="103">
        <v>52.15</v>
      </c>
      <c r="K173" s="117" t="str">
        <f t="shared" si="4"/>
        <v>904050301102S030А000</v>
      </c>
      <c r="L173" s="106" t="s">
        <v>241</v>
      </c>
    </row>
    <row r="174" spans="1:12" s="84" customFormat="1" ht="22.5">
      <c r="A174" s="99" t="s">
        <v>112</v>
      </c>
      <c r="B174" s="100" t="s">
        <v>7</v>
      </c>
      <c r="C174" s="101" t="s">
        <v>63</v>
      </c>
      <c r="D174" s="123" t="s">
        <v>228</v>
      </c>
      <c r="E174" s="154" t="s">
        <v>242</v>
      </c>
      <c r="F174" s="157"/>
      <c r="G174" s="128" t="s">
        <v>7</v>
      </c>
      <c r="H174" s="96">
        <v>333009.15000000002</v>
      </c>
      <c r="I174" s="102">
        <v>332957</v>
      </c>
      <c r="J174" s="103">
        <v>52.15</v>
      </c>
      <c r="K174" s="117" t="str">
        <f t="shared" si="4"/>
        <v>904050301102S030А200</v>
      </c>
      <c r="L174" s="106" t="s">
        <v>243</v>
      </c>
    </row>
    <row r="175" spans="1:12" s="84" customFormat="1" ht="22.5">
      <c r="A175" s="99" t="s">
        <v>114</v>
      </c>
      <c r="B175" s="100" t="s">
        <v>7</v>
      </c>
      <c r="C175" s="101" t="s">
        <v>63</v>
      </c>
      <c r="D175" s="123" t="s">
        <v>228</v>
      </c>
      <c r="E175" s="154" t="s">
        <v>242</v>
      </c>
      <c r="F175" s="157"/>
      <c r="G175" s="128" t="s">
        <v>116</v>
      </c>
      <c r="H175" s="96">
        <v>333009.15000000002</v>
      </c>
      <c r="I175" s="102">
        <v>332957</v>
      </c>
      <c r="J175" s="103">
        <v>52.15</v>
      </c>
      <c r="K175" s="117" t="str">
        <f t="shared" si="4"/>
        <v>904050301102S030А240</v>
      </c>
      <c r="L175" s="106" t="s">
        <v>244</v>
      </c>
    </row>
    <row r="176" spans="1:12" s="84" customFormat="1">
      <c r="A176" s="79" t="s">
        <v>119</v>
      </c>
      <c r="B176" s="78" t="s">
        <v>7</v>
      </c>
      <c r="C176" s="120" t="s">
        <v>63</v>
      </c>
      <c r="D176" s="124" t="s">
        <v>228</v>
      </c>
      <c r="E176" s="151" t="s">
        <v>242</v>
      </c>
      <c r="F176" s="158"/>
      <c r="G176" s="121" t="s">
        <v>120</v>
      </c>
      <c r="H176" s="80">
        <v>333009.15000000002</v>
      </c>
      <c r="I176" s="81">
        <v>332957</v>
      </c>
      <c r="J176" s="82">
        <f>IF(IF(H176="",0,H176)=0,0,(IF(H176&gt;0,IF(I176&gt;H176,0,H176-I176),IF(I176&gt;H176,H176-I176,0))))</f>
        <v>52.15</v>
      </c>
      <c r="K176" s="117" t="str">
        <f t="shared" si="4"/>
        <v>904050301102S030А244</v>
      </c>
      <c r="L176" s="83" t="str">
        <f>C176 &amp; D176 &amp;E176 &amp; F176 &amp; G176</f>
        <v>904050301102S030А244</v>
      </c>
    </row>
    <row r="177" spans="1:12" s="84" customFormat="1">
      <c r="A177" s="99"/>
      <c r="B177" s="100" t="s">
        <v>7</v>
      </c>
      <c r="C177" s="101" t="s">
        <v>63</v>
      </c>
      <c r="D177" s="123" t="s">
        <v>228</v>
      </c>
      <c r="E177" s="154" t="s">
        <v>246</v>
      </c>
      <c r="F177" s="157"/>
      <c r="G177" s="128" t="s">
        <v>69</v>
      </c>
      <c r="H177" s="96">
        <v>1767745.4</v>
      </c>
      <c r="I177" s="102">
        <v>0</v>
      </c>
      <c r="J177" s="103">
        <v>1767745.4</v>
      </c>
      <c r="K177" s="117" t="str">
        <f t="shared" si="4"/>
        <v>904050301102S030В000</v>
      </c>
      <c r="L177" s="106" t="s">
        <v>245</v>
      </c>
    </row>
    <row r="178" spans="1:12" s="84" customFormat="1" ht="22.5">
      <c r="A178" s="99" t="s">
        <v>112</v>
      </c>
      <c r="B178" s="100" t="s">
        <v>7</v>
      </c>
      <c r="C178" s="101" t="s">
        <v>63</v>
      </c>
      <c r="D178" s="123" t="s">
        <v>228</v>
      </c>
      <c r="E178" s="154" t="s">
        <v>246</v>
      </c>
      <c r="F178" s="157"/>
      <c r="G178" s="128" t="s">
        <v>7</v>
      </c>
      <c r="H178" s="96">
        <v>1767745.4</v>
      </c>
      <c r="I178" s="102">
        <v>0</v>
      </c>
      <c r="J178" s="103">
        <v>1767745.4</v>
      </c>
      <c r="K178" s="117" t="str">
        <f t="shared" si="4"/>
        <v>904050301102S030В200</v>
      </c>
      <c r="L178" s="106" t="s">
        <v>247</v>
      </c>
    </row>
    <row r="179" spans="1:12" s="84" customFormat="1" ht="22.5">
      <c r="A179" s="99" t="s">
        <v>114</v>
      </c>
      <c r="B179" s="100" t="s">
        <v>7</v>
      </c>
      <c r="C179" s="101" t="s">
        <v>63</v>
      </c>
      <c r="D179" s="123" t="s">
        <v>228</v>
      </c>
      <c r="E179" s="154" t="s">
        <v>246</v>
      </c>
      <c r="F179" s="157"/>
      <c r="G179" s="128" t="s">
        <v>116</v>
      </c>
      <c r="H179" s="96">
        <v>1767745.4</v>
      </c>
      <c r="I179" s="102">
        <v>0</v>
      </c>
      <c r="J179" s="103">
        <v>1767745.4</v>
      </c>
      <c r="K179" s="117" t="str">
        <f t="shared" si="4"/>
        <v>904050301102S030В240</v>
      </c>
      <c r="L179" s="106" t="s">
        <v>248</v>
      </c>
    </row>
    <row r="180" spans="1:12" s="84" customFormat="1">
      <c r="A180" s="79" t="s">
        <v>119</v>
      </c>
      <c r="B180" s="78" t="s">
        <v>7</v>
      </c>
      <c r="C180" s="120" t="s">
        <v>63</v>
      </c>
      <c r="D180" s="124" t="s">
        <v>228</v>
      </c>
      <c r="E180" s="151" t="s">
        <v>246</v>
      </c>
      <c r="F180" s="158"/>
      <c r="G180" s="121" t="s">
        <v>120</v>
      </c>
      <c r="H180" s="80">
        <v>1767745.4</v>
      </c>
      <c r="I180" s="81">
        <v>0</v>
      </c>
      <c r="J180" s="82">
        <f>IF(IF(H180="",0,H180)=0,0,(IF(H180&gt;0,IF(I180&gt;H180,0,H180-I180),IF(I180&gt;H180,H180-I180,0))))</f>
        <v>1767745.4</v>
      </c>
      <c r="K180" s="117" t="str">
        <f t="shared" si="4"/>
        <v>904050301102S030В244</v>
      </c>
      <c r="L180" s="83" t="str">
        <f>C180 &amp; D180 &amp;E180 &amp; F180 &amp; G180</f>
        <v>904050301102S030В244</v>
      </c>
    </row>
    <row r="181" spans="1:12" s="84" customFormat="1">
      <c r="A181" s="99"/>
      <c r="B181" s="100" t="s">
        <v>7</v>
      </c>
      <c r="C181" s="101" t="s">
        <v>63</v>
      </c>
      <c r="D181" s="123" t="s">
        <v>228</v>
      </c>
      <c r="E181" s="154" t="s">
        <v>250</v>
      </c>
      <c r="F181" s="157"/>
      <c r="G181" s="128" t="s">
        <v>69</v>
      </c>
      <c r="H181" s="96">
        <v>293000</v>
      </c>
      <c r="I181" s="102">
        <v>139000</v>
      </c>
      <c r="J181" s="103">
        <v>154000</v>
      </c>
      <c r="K181" s="117" t="str">
        <f t="shared" si="4"/>
        <v>90405030110381340000</v>
      </c>
      <c r="L181" s="106" t="s">
        <v>249</v>
      </c>
    </row>
    <row r="182" spans="1:12" s="84" customFormat="1">
      <c r="A182" s="99" t="s">
        <v>237</v>
      </c>
      <c r="B182" s="100" t="s">
        <v>7</v>
      </c>
      <c r="C182" s="101" t="s">
        <v>63</v>
      </c>
      <c r="D182" s="123" t="s">
        <v>228</v>
      </c>
      <c r="E182" s="154" t="s">
        <v>250</v>
      </c>
      <c r="F182" s="157"/>
      <c r="G182" s="128" t="s">
        <v>8</v>
      </c>
      <c r="H182" s="96">
        <v>293000</v>
      </c>
      <c r="I182" s="102">
        <v>139000</v>
      </c>
      <c r="J182" s="103">
        <v>154000</v>
      </c>
      <c r="K182" s="117" t="str">
        <f t="shared" si="4"/>
        <v>90405030110381340500</v>
      </c>
      <c r="L182" s="106" t="s">
        <v>251</v>
      </c>
    </row>
    <row r="183" spans="1:12" s="84" customFormat="1">
      <c r="A183" s="79" t="s">
        <v>239</v>
      </c>
      <c r="B183" s="78" t="s">
        <v>7</v>
      </c>
      <c r="C183" s="120" t="s">
        <v>63</v>
      </c>
      <c r="D183" s="124" t="s">
        <v>228</v>
      </c>
      <c r="E183" s="151" t="s">
        <v>250</v>
      </c>
      <c r="F183" s="158"/>
      <c r="G183" s="121" t="s">
        <v>240</v>
      </c>
      <c r="H183" s="80">
        <v>293000</v>
      </c>
      <c r="I183" s="81">
        <v>139000</v>
      </c>
      <c r="J183" s="82">
        <f>IF(IF(H183="",0,H183)=0,0,(IF(H183&gt;0,IF(I183&gt;H183,0,H183-I183),IF(I183&gt;H183,H183-I183,0))))</f>
        <v>154000</v>
      </c>
      <c r="K183" s="117" t="str">
        <f t="shared" si="4"/>
        <v>90405030110381340540</v>
      </c>
      <c r="L183" s="83" t="str">
        <f>C183 &amp; D183 &amp;E183 &amp; F183 &amp; G183</f>
        <v>90405030110381340540</v>
      </c>
    </row>
    <row r="184" spans="1:12" s="84" customFormat="1">
      <c r="A184" s="99" t="s">
        <v>252</v>
      </c>
      <c r="B184" s="100" t="s">
        <v>7</v>
      </c>
      <c r="C184" s="101" t="s">
        <v>63</v>
      </c>
      <c r="D184" s="123" t="s">
        <v>254</v>
      </c>
      <c r="E184" s="154" t="s">
        <v>93</v>
      </c>
      <c r="F184" s="157"/>
      <c r="G184" s="128" t="s">
        <v>69</v>
      </c>
      <c r="H184" s="96">
        <v>9300</v>
      </c>
      <c r="I184" s="102">
        <v>0</v>
      </c>
      <c r="J184" s="103">
        <v>9300</v>
      </c>
      <c r="K184" s="117" t="str">
        <f t="shared" si="4"/>
        <v>90406000000000000000</v>
      </c>
      <c r="L184" s="106" t="s">
        <v>253</v>
      </c>
    </row>
    <row r="185" spans="1:12" s="84" customFormat="1">
      <c r="A185" s="99" t="s">
        <v>255</v>
      </c>
      <c r="B185" s="100" t="s">
        <v>7</v>
      </c>
      <c r="C185" s="101" t="s">
        <v>63</v>
      </c>
      <c r="D185" s="123" t="s">
        <v>257</v>
      </c>
      <c r="E185" s="154" t="s">
        <v>93</v>
      </c>
      <c r="F185" s="157"/>
      <c r="G185" s="128" t="s">
        <v>69</v>
      </c>
      <c r="H185" s="96">
        <v>9300</v>
      </c>
      <c r="I185" s="102">
        <v>0</v>
      </c>
      <c r="J185" s="103">
        <v>9300</v>
      </c>
      <c r="K185" s="117" t="str">
        <f t="shared" si="4"/>
        <v>90406050000000000000</v>
      </c>
      <c r="L185" s="106" t="s">
        <v>256</v>
      </c>
    </row>
    <row r="186" spans="1:12" s="84" customFormat="1">
      <c r="A186" s="99"/>
      <c r="B186" s="100" t="s">
        <v>7</v>
      </c>
      <c r="C186" s="101" t="s">
        <v>63</v>
      </c>
      <c r="D186" s="123" t="s">
        <v>257</v>
      </c>
      <c r="E186" s="154" t="s">
        <v>259</v>
      </c>
      <c r="F186" s="157"/>
      <c r="G186" s="128" t="s">
        <v>69</v>
      </c>
      <c r="H186" s="96">
        <v>9300</v>
      </c>
      <c r="I186" s="102">
        <v>0</v>
      </c>
      <c r="J186" s="103">
        <v>9300</v>
      </c>
      <c r="K186" s="117" t="str">
        <f t="shared" si="4"/>
        <v>9040605011G252690000</v>
      </c>
      <c r="L186" s="106" t="s">
        <v>258</v>
      </c>
    </row>
    <row r="187" spans="1:12" s="84" customFormat="1" ht="22.5">
      <c r="A187" s="99" t="s">
        <v>112</v>
      </c>
      <c r="B187" s="100" t="s">
        <v>7</v>
      </c>
      <c r="C187" s="101" t="s">
        <v>63</v>
      </c>
      <c r="D187" s="123" t="s">
        <v>257</v>
      </c>
      <c r="E187" s="154" t="s">
        <v>259</v>
      </c>
      <c r="F187" s="157"/>
      <c r="G187" s="128" t="s">
        <v>7</v>
      </c>
      <c r="H187" s="96">
        <v>9300</v>
      </c>
      <c r="I187" s="102">
        <v>0</v>
      </c>
      <c r="J187" s="103">
        <v>9300</v>
      </c>
      <c r="K187" s="117" t="str">
        <f t="shared" si="4"/>
        <v>9040605011G252690200</v>
      </c>
      <c r="L187" s="106" t="s">
        <v>260</v>
      </c>
    </row>
    <row r="188" spans="1:12" s="84" customFormat="1" ht="22.5">
      <c r="A188" s="99" t="s">
        <v>114</v>
      </c>
      <c r="B188" s="100" t="s">
        <v>7</v>
      </c>
      <c r="C188" s="101" t="s">
        <v>63</v>
      </c>
      <c r="D188" s="123" t="s">
        <v>257</v>
      </c>
      <c r="E188" s="154" t="s">
        <v>259</v>
      </c>
      <c r="F188" s="157"/>
      <c r="G188" s="128" t="s">
        <v>116</v>
      </c>
      <c r="H188" s="96">
        <v>9300</v>
      </c>
      <c r="I188" s="102">
        <v>0</v>
      </c>
      <c r="J188" s="103">
        <v>9300</v>
      </c>
      <c r="K188" s="117" t="str">
        <f t="shared" si="4"/>
        <v>9040605011G252690240</v>
      </c>
      <c r="L188" s="106" t="s">
        <v>261</v>
      </c>
    </row>
    <row r="189" spans="1:12" s="84" customFormat="1">
      <c r="A189" s="79" t="s">
        <v>119</v>
      </c>
      <c r="B189" s="78" t="s">
        <v>7</v>
      </c>
      <c r="C189" s="120" t="s">
        <v>63</v>
      </c>
      <c r="D189" s="124" t="s">
        <v>257</v>
      </c>
      <c r="E189" s="151" t="s">
        <v>259</v>
      </c>
      <c r="F189" s="158"/>
      <c r="G189" s="121" t="s">
        <v>120</v>
      </c>
      <c r="H189" s="80">
        <v>9300</v>
      </c>
      <c r="I189" s="81">
        <v>0</v>
      </c>
      <c r="J189" s="82">
        <f>IF(IF(H189="",0,H189)=0,0,(IF(H189&gt;0,IF(I189&gt;H189,0,H189-I189),IF(I189&gt;H189,H189-I189,0))))</f>
        <v>9300</v>
      </c>
      <c r="K189" s="117" t="str">
        <f t="shared" si="4"/>
        <v>9040605011G252690244</v>
      </c>
      <c r="L189" s="83" t="str">
        <f>C189 &amp; D189 &amp;E189 &amp; F189 &amp; G189</f>
        <v>9040605011G252690244</v>
      </c>
    </row>
    <row r="190" spans="1:12" s="84" customFormat="1">
      <c r="A190" s="99" t="s">
        <v>262</v>
      </c>
      <c r="B190" s="100" t="s">
        <v>7</v>
      </c>
      <c r="C190" s="101" t="s">
        <v>63</v>
      </c>
      <c r="D190" s="123" t="s">
        <v>264</v>
      </c>
      <c r="E190" s="154" t="s">
        <v>93</v>
      </c>
      <c r="F190" s="157"/>
      <c r="G190" s="128" t="s">
        <v>69</v>
      </c>
      <c r="H190" s="96">
        <v>1307000</v>
      </c>
      <c r="I190" s="102">
        <v>582087.55000000005</v>
      </c>
      <c r="J190" s="103">
        <v>724912.45</v>
      </c>
      <c r="K190" s="117" t="str">
        <f t="shared" si="4"/>
        <v>90408000000000000000</v>
      </c>
      <c r="L190" s="106" t="s">
        <v>263</v>
      </c>
    </row>
    <row r="191" spans="1:12" s="84" customFormat="1">
      <c r="A191" s="99" t="s">
        <v>265</v>
      </c>
      <c r="B191" s="100" t="s">
        <v>7</v>
      </c>
      <c r="C191" s="101" t="s">
        <v>63</v>
      </c>
      <c r="D191" s="123" t="s">
        <v>267</v>
      </c>
      <c r="E191" s="154" t="s">
        <v>93</v>
      </c>
      <c r="F191" s="157"/>
      <c r="G191" s="128" t="s">
        <v>69</v>
      </c>
      <c r="H191" s="96">
        <v>1091000</v>
      </c>
      <c r="I191" s="102">
        <v>479700</v>
      </c>
      <c r="J191" s="103">
        <v>611300</v>
      </c>
      <c r="K191" s="117" t="str">
        <f t="shared" si="4"/>
        <v>90408010000000000000</v>
      </c>
      <c r="L191" s="106" t="s">
        <v>266</v>
      </c>
    </row>
    <row r="192" spans="1:12" s="84" customFormat="1">
      <c r="A192" s="99"/>
      <c r="B192" s="100" t="s">
        <v>7</v>
      </c>
      <c r="C192" s="101" t="s">
        <v>63</v>
      </c>
      <c r="D192" s="123" t="s">
        <v>267</v>
      </c>
      <c r="E192" s="154" t="s">
        <v>269</v>
      </c>
      <c r="F192" s="157"/>
      <c r="G192" s="128" t="s">
        <v>69</v>
      </c>
      <c r="H192" s="96">
        <v>1071000</v>
      </c>
      <c r="I192" s="102">
        <v>476000</v>
      </c>
      <c r="J192" s="103">
        <v>595000</v>
      </c>
      <c r="K192" s="117" t="str">
        <f t="shared" si="4"/>
        <v>90408010120181690000</v>
      </c>
      <c r="L192" s="106" t="s">
        <v>268</v>
      </c>
    </row>
    <row r="193" spans="1:12" s="84" customFormat="1">
      <c r="A193" s="99" t="s">
        <v>237</v>
      </c>
      <c r="B193" s="100" t="s">
        <v>7</v>
      </c>
      <c r="C193" s="101" t="s">
        <v>63</v>
      </c>
      <c r="D193" s="123" t="s">
        <v>267</v>
      </c>
      <c r="E193" s="154" t="s">
        <v>269</v>
      </c>
      <c r="F193" s="157"/>
      <c r="G193" s="128" t="s">
        <v>8</v>
      </c>
      <c r="H193" s="96">
        <v>1071000</v>
      </c>
      <c r="I193" s="102">
        <v>476000</v>
      </c>
      <c r="J193" s="103">
        <v>595000</v>
      </c>
      <c r="K193" s="117" t="str">
        <f t="shared" si="4"/>
        <v>90408010120181690500</v>
      </c>
      <c r="L193" s="106" t="s">
        <v>270</v>
      </c>
    </row>
    <row r="194" spans="1:12" s="84" customFormat="1">
      <c r="A194" s="79" t="s">
        <v>239</v>
      </c>
      <c r="B194" s="78" t="s">
        <v>7</v>
      </c>
      <c r="C194" s="120" t="s">
        <v>63</v>
      </c>
      <c r="D194" s="124" t="s">
        <v>267</v>
      </c>
      <c r="E194" s="151" t="s">
        <v>269</v>
      </c>
      <c r="F194" s="158"/>
      <c r="G194" s="121" t="s">
        <v>240</v>
      </c>
      <c r="H194" s="80">
        <v>1071000</v>
      </c>
      <c r="I194" s="81">
        <v>476000</v>
      </c>
      <c r="J194" s="82">
        <f>IF(IF(H194="",0,H194)=0,0,(IF(H194&gt;0,IF(I194&gt;H194,0,H194-I194),IF(I194&gt;H194,H194-I194,0))))</f>
        <v>595000</v>
      </c>
      <c r="K194" s="117" t="str">
        <f t="shared" si="4"/>
        <v>90408010120181690540</v>
      </c>
      <c r="L194" s="83" t="str">
        <f>C194 &amp; D194 &amp;E194 &amp; F194 &amp; G194</f>
        <v>90408010120181690540</v>
      </c>
    </row>
    <row r="195" spans="1:12" s="84" customFormat="1">
      <c r="A195" s="99"/>
      <c r="B195" s="100" t="s">
        <v>7</v>
      </c>
      <c r="C195" s="101" t="s">
        <v>63</v>
      </c>
      <c r="D195" s="123" t="s">
        <v>267</v>
      </c>
      <c r="E195" s="154" t="s">
        <v>272</v>
      </c>
      <c r="F195" s="157"/>
      <c r="G195" s="128" t="s">
        <v>69</v>
      </c>
      <c r="H195" s="96">
        <v>20000</v>
      </c>
      <c r="I195" s="102">
        <v>3700</v>
      </c>
      <c r="J195" s="103">
        <v>16300</v>
      </c>
      <c r="K195" s="117" t="str">
        <f t="shared" si="4"/>
        <v>90408010120282220000</v>
      </c>
      <c r="L195" s="106" t="s">
        <v>271</v>
      </c>
    </row>
    <row r="196" spans="1:12" s="84" customFormat="1">
      <c r="A196" s="99" t="s">
        <v>237</v>
      </c>
      <c r="B196" s="100" t="s">
        <v>7</v>
      </c>
      <c r="C196" s="101" t="s">
        <v>63</v>
      </c>
      <c r="D196" s="123" t="s">
        <v>267</v>
      </c>
      <c r="E196" s="154" t="s">
        <v>272</v>
      </c>
      <c r="F196" s="157"/>
      <c r="G196" s="128" t="s">
        <v>8</v>
      </c>
      <c r="H196" s="96">
        <v>20000</v>
      </c>
      <c r="I196" s="102">
        <v>3700</v>
      </c>
      <c r="J196" s="103">
        <v>16300</v>
      </c>
      <c r="K196" s="117" t="str">
        <f t="shared" si="4"/>
        <v>90408010120282220500</v>
      </c>
      <c r="L196" s="106" t="s">
        <v>273</v>
      </c>
    </row>
    <row r="197" spans="1:12" s="84" customFormat="1">
      <c r="A197" s="79" t="s">
        <v>239</v>
      </c>
      <c r="B197" s="78" t="s">
        <v>7</v>
      </c>
      <c r="C197" s="120" t="s">
        <v>63</v>
      </c>
      <c r="D197" s="124" t="s">
        <v>267</v>
      </c>
      <c r="E197" s="151" t="s">
        <v>272</v>
      </c>
      <c r="F197" s="158"/>
      <c r="G197" s="121" t="s">
        <v>240</v>
      </c>
      <c r="H197" s="80">
        <v>20000</v>
      </c>
      <c r="I197" s="81">
        <v>3700</v>
      </c>
      <c r="J197" s="82">
        <f>IF(IF(H197="",0,H197)=0,0,(IF(H197&gt;0,IF(I197&gt;H197,0,H197-I197),IF(I197&gt;H197,H197-I197,0))))</f>
        <v>16300</v>
      </c>
      <c r="K197" s="117" t="str">
        <f t="shared" si="4"/>
        <v>90408010120282220540</v>
      </c>
      <c r="L197" s="83" t="str">
        <f>C197 &amp; D197 &amp;E197 &amp; F197 &amp; G197</f>
        <v>90408010120282220540</v>
      </c>
    </row>
    <row r="198" spans="1:12" s="84" customFormat="1">
      <c r="A198" s="99" t="s">
        <v>274</v>
      </c>
      <c r="B198" s="100" t="s">
        <v>7</v>
      </c>
      <c r="C198" s="101" t="s">
        <v>63</v>
      </c>
      <c r="D198" s="123" t="s">
        <v>276</v>
      </c>
      <c r="E198" s="154" t="s">
        <v>93</v>
      </c>
      <c r="F198" s="157"/>
      <c r="G198" s="128" t="s">
        <v>69</v>
      </c>
      <c r="H198" s="96">
        <v>216000</v>
      </c>
      <c r="I198" s="102">
        <v>102387.55</v>
      </c>
      <c r="J198" s="103">
        <v>113612.45</v>
      </c>
      <c r="K198" s="117" t="str">
        <f t="shared" si="4"/>
        <v>90408040000000000000</v>
      </c>
      <c r="L198" s="106" t="s">
        <v>275</v>
      </c>
    </row>
    <row r="199" spans="1:12" s="84" customFormat="1">
      <c r="A199" s="99"/>
      <c r="B199" s="100" t="s">
        <v>7</v>
      </c>
      <c r="C199" s="101" t="s">
        <v>63</v>
      </c>
      <c r="D199" s="123" t="s">
        <v>276</v>
      </c>
      <c r="E199" s="154" t="s">
        <v>278</v>
      </c>
      <c r="F199" s="157"/>
      <c r="G199" s="128" t="s">
        <v>69</v>
      </c>
      <c r="H199" s="96">
        <v>216000</v>
      </c>
      <c r="I199" s="102">
        <v>102387.55</v>
      </c>
      <c r="J199" s="103">
        <v>113612.45</v>
      </c>
      <c r="K199" s="117" t="str">
        <f t="shared" si="4"/>
        <v>90408040120100590000</v>
      </c>
      <c r="L199" s="106" t="s">
        <v>277</v>
      </c>
    </row>
    <row r="200" spans="1:12" s="84" customFormat="1" ht="22.5">
      <c r="A200" s="99" t="s">
        <v>112</v>
      </c>
      <c r="B200" s="100" t="s">
        <v>7</v>
      </c>
      <c r="C200" s="101" t="s">
        <v>63</v>
      </c>
      <c r="D200" s="123" t="s">
        <v>276</v>
      </c>
      <c r="E200" s="154" t="s">
        <v>278</v>
      </c>
      <c r="F200" s="157"/>
      <c r="G200" s="128" t="s">
        <v>7</v>
      </c>
      <c r="H200" s="96">
        <v>216000</v>
      </c>
      <c r="I200" s="102">
        <v>102387.55</v>
      </c>
      <c r="J200" s="103">
        <v>113612.45</v>
      </c>
      <c r="K200" s="117" t="str">
        <f t="shared" si="4"/>
        <v>90408040120100590200</v>
      </c>
      <c r="L200" s="106" t="s">
        <v>279</v>
      </c>
    </row>
    <row r="201" spans="1:12" s="84" customFormat="1" ht="22.5">
      <c r="A201" s="99" t="s">
        <v>114</v>
      </c>
      <c r="B201" s="100" t="s">
        <v>7</v>
      </c>
      <c r="C201" s="101" t="s">
        <v>63</v>
      </c>
      <c r="D201" s="123" t="s">
        <v>276</v>
      </c>
      <c r="E201" s="154" t="s">
        <v>278</v>
      </c>
      <c r="F201" s="157"/>
      <c r="G201" s="128" t="s">
        <v>116</v>
      </c>
      <c r="H201" s="96">
        <v>216000</v>
      </c>
      <c r="I201" s="102">
        <v>102387.55</v>
      </c>
      <c r="J201" s="103">
        <v>113612.45</v>
      </c>
      <c r="K201" s="117" t="str">
        <f t="shared" si="4"/>
        <v>90408040120100590240</v>
      </c>
      <c r="L201" s="106" t="s">
        <v>280</v>
      </c>
    </row>
    <row r="202" spans="1:12" s="84" customFormat="1">
      <c r="A202" s="79" t="s">
        <v>119</v>
      </c>
      <c r="B202" s="78" t="s">
        <v>7</v>
      </c>
      <c r="C202" s="120" t="s">
        <v>63</v>
      </c>
      <c r="D202" s="124" t="s">
        <v>276</v>
      </c>
      <c r="E202" s="151" t="s">
        <v>278</v>
      </c>
      <c r="F202" s="158"/>
      <c r="G202" s="121" t="s">
        <v>120</v>
      </c>
      <c r="H202" s="80">
        <v>85000</v>
      </c>
      <c r="I202" s="81">
        <v>14864.52</v>
      </c>
      <c r="J202" s="82">
        <f>IF(IF(H202="",0,H202)=0,0,(IF(H202&gt;0,IF(I202&gt;H202,0,H202-I202),IF(I202&gt;H202,H202-I202,0))))</f>
        <v>70135.48</v>
      </c>
      <c r="K202" s="117" t="str">
        <f t="shared" si="4"/>
        <v>90408040120100590244</v>
      </c>
      <c r="L202" s="83" t="str">
        <f>C202 &amp; D202 &amp;E202 &amp; F202 &amp; G202</f>
        <v>90408040120100590244</v>
      </c>
    </row>
    <row r="203" spans="1:12" s="84" customFormat="1">
      <c r="A203" s="79" t="s">
        <v>121</v>
      </c>
      <c r="B203" s="78" t="s">
        <v>7</v>
      </c>
      <c r="C203" s="120" t="s">
        <v>63</v>
      </c>
      <c r="D203" s="124" t="s">
        <v>276</v>
      </c>
      <c r="E203" s="151" t="s">
        <v>278</v>
      </c>
      <c r="F203" s="158"/>
      <c r="G203" s="121" t="s">
        <v>122</v>
      </c>
      <c r="H203" s="80">
        <v>131000</v>
      </c>
      <c r="I203" s="81">
        <v>87523.03</v>
      </c>
      <c r="J203" s="82">
        <f>IF(IF(H203="",0,H203)=0,0,(IF(H203&gt;0,IF(I203&gt;H203,0,H203-I203),IF(I203&gt;H203,H203-I203,0))))</f>
        <v>43476.97</v>
      </c>
      <c r="K203" s="117" t="str">
        <f t="shared" si="4"/>
        <v>90408040120100590247</v>
      </c>
      <c r="L203" s="83" t="str">
        <f>C203 &amp; D203 &amp;E203 &amp; F203 &amp; G203</f>
        <v>90408040120100590247</v>
      </c>
    </row>
    <row r="204" spans="1:12" ht="5.25" hidden="1" customHeight="1" thickBot="1">
      <c r="A204" s="18"/>
      <c r="B204" s="30"/>
      <c r="C204" s="31"/>
      <c r="D204" s="31"/>
      <c r="E204" s="31"/>
      <c r="F204" s="31"/>
      <c r="G204" s="31"/>
      <c r="H204" s="47"/>
      <c r="I204" s="48"/>
      <c r="J204" s="53"/>
      <c r="K204" s="115"/>
    </row>
    <row r="205" spans="1:12" ht="13.5" thickBot="1">
      <c r="A205" s="26"/>
      <c r="B205" s="26"/>
      <c r="C205" s="22"/>
      <c r="D205" s="22"/>
      <c r="E205" s="22"/>
      <c r="F205" s="22"/>
      <c r="G205" s="22"/>
      <c r="H205" s="46"/>
      <c r="I205" s="46"/>
      <c r="J205" s="46"/>
      <c r="K205" s="46"/>
    </row>
    <row r="206" spans="1:12" ht="28.5" customHeight="1" thickBot="1">
      <c r="A206" s="41" t="s">
        <v>18</v>
      </c>
      <c r="B206" s="42">
        <v>450</v>
      </c>
      <c r="C206" s="212" t="s">
        <v>17</v>
      </c>
      <c r="D206" s="213"/>
      <c r="E206" s="213"/>
      <c r="F206" s="213"/>
      <c r="G206" s="214"/>
      <c r="H206" s="54">
        <f>0-H214</f>
        <v>-716000</v>
      </c>
      <c r="I206" s="54">
        <f>I15-I72</f>
        <v>619013.43000000005</v>
      </c>
      <c r="J206" s="92" t="s">
        <v>17</v>
      </c>
    </row>
    <row r="207" spans="1:12">
      <c r="A207" s="26"/>
      <c r="B207" s="29"/>
      <c r="C207" s="22"/>
      <c r="D207" s="22"/>
      <c r="E207" s="22"/>
      <c r="F207" s="22"/>
      <c r="G207" s="22"/>
      <c r="H207" s="22"/>
      <c r="I207" s="22"/>
      <c r="J207" s="22"/>
    </row>
    <row r="208" spans="1:12" ht="15">
      <c r="A208" s="178" t="s">
        <v>32</v>
      </c>
      <c r="B208" s="178"/>
      <c r="C208" s="178"/>
      <c r="D208" s="178"/>
      <c r="E208" s="178"/>
      <c r="F208" s="178"/>
      <c r="G208" s="178"/>
      <c r="H208" s="178"/>
      <c r="I208" s="178"/>
      <c r="J208" s="178"/>
      <c r="K208" s="112"/>
    </row>
    <row r="209" spans="1:12">
      <c r="A209" s="8"/>
      <c r="B209" s="25"/>
      <c r="C209" s="9"/>
      <c r="D209" s="9"/>
      <c r="E209" s="9"/>
      <c r="F209" s="9"/>
      <c r="G209" s="9"/>
      <c r="H209" s="10"/>
      <c r="I209" s="10"/>
      <c r="J209" s="40" t="s">
        <v>27</v>
      </c>
      <c r="K209" s="40"/>
    </row>
    <row r="210" spans="1:12" ht="17.100000000000001" customHeight="1">
      <c r="A210" s="179" t="s">
        <v>39</v>
      </c>
      <c r="B210" s="179" t="s">
        <v>40</v>
      </c>
      <c r="C210" s="191" t="s">
        <v>45</v>
      </c>
      <c r="D210" s="192"/>
      <c r="E210" s="192"/>
      <c r="F210" s="192"/>
      <c r="G210" s="193"/>
      <c r="H210" s="179" t="s">
        <v>42</v>
      </c>
      <c r="I210" s="179" t="s">
        <v>23</v>
      </c>
      <c r="J210" s="179" t="s">
        <v>43</v>
      </c>
      <c r="K210" s="113"/>
    </row>
    <row r="211" spans="1:12" ht="17.100000000000001" customHeight="1">
      <c r="A211" s="180"/>
      <c r="B211" s="180"/>
      <c r="C211" s="194"/>
      <c r="D211" s="195"/>
      <c r="E211" s="195"/>
      <c r="F211" s="195"/>
      <c r="G211" s="196"/>
      <c r="H211" s="180"/>
      <c r="I211" s="180"/>
      <c r="J211" s="180"/>
      <c r="K211" s="113"/>
    </row>
    <row r="212" spans="1:12" ht="17.100000000000001" customHeight="1">
      <c r="A212" s="181"/>
      <c r="B212" s="181"/>
      <c r="C212" s="197"/>
      <c r="D212" s="198"/>
      <c r="E212" s="198"/>
      <c r="F212" s="198"/>
      <c r="G212" s="199"/>
      <c r="H212" s="181"/>
      <c r="I212" s="181"/>
      <c r="J212" s="181"/>
      <c r="K212" s="113"/>
    </row>
    <row r="213" spans="1:12" ht="13.5" thickBot="1">
      <c r="A213" s="70">
        <v>1</v>
      </c>
      <c r="B213" s="12">
        <v>2</v>
      </c>
      <c r="C213" s="200">
        <v>3</v>
      </c>
      <c r="D213" s="201"/>
      <c r="E213" s="201"/>
      <c r="F213" s="201"/>
      <c r="G213" s="202"/>
      <c r="H213" s="13" t="s">
        <v>2</v>
      </c>
      <c r="I213" s="13" t="s">
        <v>25</v>
      </c>
      <c r="J213" s="13" t="s">
        <v>26</v>
      </c>
      <c r="K213" s="114"/>
    </row>
    <row r="214" spans="1:12" ht="12.75" customHeight="1">
      <c r="A214" s="74" t="s">
        <v>33</v>
      </c>
      <c r="B214" s="38" t="s">
        <v>8</v>
      </c>
      <c r="C214" s="182" t="s">
        <v>17</v>
      </c>
      <c r="D214" s="183"/>
      <c r="E214" s="183"/>
      <c r="F214" s="183"/>
      <c r="G214" s="184"/>
      <c r="H214" s="66">
        <f>H216+H221+H226</f>
        <v>716000</v>
      </c>
      <c r="I214" s="66">
        <f>I216+I221+I226</f>
        <v>-619013.43000000005</v>
      </c>
      <c r="J214" s="127">
        <f>J216+J221+J226</f>
        <v>1335013.43</v>
      </c>
    </row>
    <row r="215" spans="1:12" ht="12.75" customHeight="1">
      <c r="A215" s="75" t="s">
        <v>11</v>
      </c>
      <c r="B215" s="39"/>
      <c r="C215" s="206"/>
      <c r="D215" s="207"/>
      <c r="E215" s="207"/>
      <c r="F215" s="207"/>
      <c r="G215" s="208"/>
      <c r="H215" s="43"/>
      <c r="I215" s="44"/>
      <c r="J215" s="45"/>
    </row>
    <row r="216" spans="1:12" ht="12.75" customHeight="1">
      <c r="A216" s="74" t="s">
        <v>34</v>
      </c>
      <c r="B216" s="49" t="s">
        <v>12</v>
      </c>
      <c r="C216" s="209" t="s">
        <v>17</v>
      </c>
      <c r="D216" s="210"/>
      <c r="E216" s="210"/>
      <c r="F216" s="210"/>
      <c r="G216" s="211"/>
      <c r="H216" s="52">
        <v>0</v>
      </c>
      <c r="I216" s="52">
        <v>0</v>
      </c>
      <c r="J216" s="89">
        <v>0</v>
      </c>
    </row>
    <row r="217" spans="1:12" ht="12.75" customHeight="1">
      <c r="A217" s="75" t="s">
        <v>10</v>
      </c>
      <c r="B217" s="50"/>
      <c r="C217" s="160"/>
      <c r="D217" s="161"/>
      <c r="E217" s="161"/>
      <c r="F217" s="161"/>
      <c r="G217" s="162"/>
      <c r="H217" s="62"/>
      <c r="I217" s="63"/>
      <c r="J217" s="64"/>
    </row>
    <row r="218" spans="1:12" hidden="1">
      <c r="A218" s="130"/>
      <c r="B218" s="131" t="s">
        <v>12</v>
      </c>
      <c r="C218" s="132"/>
      <c r="D218" s="175"/>
      <c r="E218" s="176"/>
      <c r="F218" s="176"/>
      <c r="G218" s="177"/>
      <c r="H218" s="133"/>
      <c r="I218" s="134"/>
      <c r="J218" s="135"/>
      <c r="K218" s="136" t="str">
        <f>C218 &amp; D218 &amp; G218</f>
        <v/>
      </c>
      <c r="L218" s="137"/>
    </row>
    <row r="219" spans="1:12" s="84" customFormat="1">
      <c r="A219" s="138"/>
      <c r="B219" s="139" t="s">
        <v>12</v>
      </c>
      <c r="C219" s="140"/>
      <c r="D219" s="168"/>
      <c r="E219" s="168"/>
      <c r="F219" s="168"/>
      <c r="G219" s="169"/>
      <c r="H219" s="141"/>
      <c r="I219" s="142"/>
      <c r="J219" s="143">
        <f>IF(IF(H219="",0,H219)=0,0,(IF(H219&gt;0,IF(I219&gt;H219,0,H219-I219),IF(I219&gt;H219,H219-I219,0))))</f>
        <v>0</v>
      </c>
      <c r="K219" s="144" t="str">
        <f>C219 &amp; D219 &amp; G219</f>
        <v/>
      </c>
      <c r="L219" s="145" t="str">
        <f>C219 &amp; D219 &amp; G219</f>
        <v/>
      </c>
    </row>
    <row r="220" spans="1:12" ht="12.75" hidden="1" customHeight="1">
      <c r="A220" s="76"/>
      <c r="B220" s="17"/>
      <c r="C220" s="14"/>
      <c r="D220" s="14"/>
      <c r="E220" s="14"/>
      <c r="F220" s="14"/>
      <c r="G220" s="14"/>
      <c r="H220" s="34"/>
      <c r="I220" s="35"/>
      <c r="J220" s="55"/>
      <c r="K220" s="116"/>
    </row>
    <row r="221" spans="1:12" ht="12.75" customHeight="1">
      <c r="A221" s="74" t="s">
        <v>35</v>
      </c>
      <c r="B221" s="50" t="s">
        <v>13</v>
      </c>
      <c r="C221" s="160" t="s">
        <v>17</v>
      </c>
      <c r="D221" s="161"/>
      <c r="E221" s="161"/>
      <c r="F221" s="161"/>
      <c r="G221" s="162"/>
      <c r="H221" s="52">
        <v>0</v>
      </c>
      <c r="I221" s="52">
        <v>0</v>
      </c>
      <c r="J221" s="90">
        <v>0</v>
      </c>
    </row>
    <row r="222" spans="1:12" ht="12.75" customHeight="1">
      <c r="A222" s="75" t="s">
        <v>10</v>
      </c>
      <c r="B222" s="50"/>
      <c r="C222" s="160"/>
      <c r="D222" s="161"/>
      <c r="E222" s="161"/>
      <c r="F222" s="161"/>
      <c r="G222" s="162"/>
      <c r="H222" s="62"/>
      <c r="I222" s="63"/>
      <c r="J222" s="64"/>
    </row>
    <row r="223" spans="1:12" ht="12.75" hidden="1" customHeight="1">
      <c r="A223" s="130"/>
      <c r="B223" s="131" t="s">
        <v>13</v>
      </c>
      <c r="C223" s="132"/>
      <c r="D223" s="175"/>
      <c r="E223" s="176"/>
      <c r="F223" s="176"/>
      <c r="G223" s="177"/>
      <c r="H223" s="133"/>
      <c r="I223" s="134"/>
      <c r="J223" s="135"/>
      <c r="K223" s="136" t="str">
        <f>C223 &amp; D223 &amp; G223</f>
        <v/>
      </c>
      <c r="L223" s="137"/>
    </row>
    <row r="224" spans="1:12" s="84" customFormat="1">
      <c r="A224" s="138"/>
      <c r="B224" s="139" t="s">
        <v>13</v>
      </c>
      <c r="C224" s="140"/>
      <c r="D224" s="168"/>
      <c r="E224" s="168"/>
      <c r="F224" s="168"/>
      <c r="G224" s="169"/>
      <c r="H224" s="141"/>
      <c r="I224" s="142"/>
      <c r="J224" s="143">
        <f>IF(IF(H224="",0,H224)=0,0,(IF(H224&gt;0,IF(I224&gt;H224,0,H224-I224),IF(I224&gt;H224,H224-I224,0))))</f>
        <v>0</v>
      </c>
      <c r="K224" s="144" t="str">
        <f>C224 &amp; D224 &amp; G224</f>
        <v/>
      </c>
      <c r="L224" s="145" t="str">
        <f>C224 &amp; D224 &amp; G224</f>
        <v/>
      </c>
    </row>
    <row r="225" spans="1:12" ht="12.75" hidden="1" customHeight="1">
      <c r="A225" s="76"/>
      <c r="B225" s="16"/>
      <c r="C225" s="14"/>
      <c r="D225" s="14"/>
      <c r="E225" s="14"/>
      <c r="F225" s="14"/>
      <c r="G225" s="14"/>
      <c r="H225" s="34"/>
      <c r="I225" s="35"/>
      <c r="J225" s="55"/>
      <c r="K225" s="116"/>
    </row>
    <row r="226" spans="1:12" ht="12.75" customHeight="1">
      <c r="A226" s="74" t="s">
        <v>16</v>
      </c>
      <c r="B226" s="50" t="s">
        <v>9</v>
      </c>
      <c r="C226" s="165" t="s">
        <v>53</v>
      </c>
      <c r="D226" s="166"/>
      <c r="E226" s="166"/>
      <c r="F226" s="166"/>
      <c r="G226" s="167"/>
      <c r="H226" s="52">
        <v>716000</v>
      </c>
      <c r="I226" s="52">
        <v>-619013.43000000005</v>
      </c>
      <c r="J226" s="91">
        <f>IF(IF(H226="",0,H226)=0,0,(IF(H226&gt;0,IF(I226&gt;H226,0,H226-I226),IF(I226&gt;H226,H226-I226,0))))</f>
        <v>1335013.43</v>
      </c>
    </row>
    <row r="227" spans="1:12" ht="22.5">
      <c r="A227" s="74" t="s">
        <v>54</v>
      </c>
      <c r="B227" s="50" t="s">
        <v>9</v>
      </c>
      <c r="C227" s="165" t="s">
        <v>55</v>
      </c>
      <c r="D227" s="166"/>
      <c r="E227" s="166"/>
      <c r="F227" s="166"/>
      <c r="G227" s="167"/>
      <c r="H227" s="52">
        <v>0</v>
      </c>
      <c r="I227" s="52">
        <v>0</v>
      </c>
      <c r="J227" s="91">
        <f>IF(IF(H227="",0,H227)=0,0,(IF(H227&gt;0,IF(I227&gt;H227,0,H227-I227),IF(I227&gt;H227,H227-I227,0))))</f>
        <v>0</v>
      </c>
    </row>
    <row r="228" spans="1:12" ht="35.25" customHeight="1">
      <c r="A228" s="74" t="s">
        <v>57</v>
      </c>
      <c r="B228" s="50" t="s">
        <v>9</v>
      </c>
      <c r="C228" s="165" t="s">
        <v>56</v>
      </c>
      <c r="D228" s="166"/>
      <c r="E228" s="166"/>
      <c r="F228" s="166"/>
      <c r="G228" s="167"/>
      <c r="H228" s="52">
        <v>0</v>
      </c>
      <c r="I228" s="52">
        <v>0</v>
      </c>
      <c r="J228" s="91">
        <f>IF(IF(H228="",0,H228)=0,0,(IF(H228&gt;0,IF(I228&gt;H228,0,H228-I228),IF(I228&gt;H228,H228-I228,0))))</f>
        <v>0</v>
      </c>
    </row>
    <row r="229" spans="1:12">
      <c r="A229" s="108" t="s">
        <v>82</v>
      </c>
      <c r="B229" s="109" t="s">
        <v>14</v>
      </c>
      <c r="C229" s="107" t="s">
        <v>69</v>
      </c>
      <c r="D229" s="170" t="s">
        <v>80</v>
      </c>
      <c r="E229" s="171"/>
      <c r="F229" s="171"/>
      <c r="G229" s="172"/>
      <c r="H229" s="96">
        <v>-8506481.5500000007</v>
      </c>
      <c r="I229" s="96">
        <v>-4238778.9800000004</v>
      </c>
      <c r="J229" s="111" t="s">
        <v>58</v>
      </c>
      <c r="K229" s="106" t="str">
        <f t="shared" ref="K229:K236" si="5">C229 &amp; D229 &amp; G229</f>
        <v>00001050000000000500</v>
      </c>
      <c r="L229" s="106" t="s">
        <v>81</v>
      </c>
    </row>
    <row r="230" spans="1:12">
      <c r="A230" s="108" t="s">
        <v>85</v>
      </c>
      <c r="B230" s="109" t="s">
        <v>14</v>
      </c>
      <c r="C230" s="107" t="s">
        <v>69</v>
      </c>
      <c r="D230" s="170" t="s">
        <v>83</v>
      </c>
      <c r="E230" s="171"/>
      <c r="F230" s="171"/>
      <c r="G230" s="172"/>
      <c r="H230" s="96">
        <v>-8506481.5500000007</v>
      </c>
      <c r="I230" s="96">
        <v>-4238778.9800000004</v>
      </c>
      <c r="J230" s="111" t="s">
        <v>58</v>
      </c>
      <c r="K230" s="106" t="str">
        <f t="shared" si="5"/>
        <v>00001050200000000500</v>
      </c>
      <c r="L230" s="106" t="s">
        <v>84</v>
      </c>
    </row>
    <row r="231" spans="1:12" ht="22.5">
      <c r="A231" s="108" t="s">
        <v>88</v>
      </c>
      <c r="B231" s="109" t="s">
        <v>14</v>
      </c>
      <c r="C231" s="107" t="s">
        <v>69</v>
      </c>
      <c r="D231" s="170" t="s">
        <v>86</v>
      </c>
      <c r="E231" s="171"/>
      <c r="F231" s="171"/>
      <c r="G231" s="172"/>
      <c r="H231" s="96">
        <v>-8506481.5500000007</v>
      </c>
      <c r="I231" s="96">
        <v>-4238778.9800000004</v>
      </c>
      <c r="J231" s="111" t="s">
        <v>58</v>
      </c>
      <c r="K231" s="106" t="str">
        <f t="shared" si="5"/>
        <v>00001050201000000510</v>
      </c>
      <c r="L231" s="106" t="s">
        <v>87</v>
      </c>
    </row>
    <row r="232" spans="1:12" ht="22.5">
      <c r="A232" s="94" t="s">
        <v>90</v>
      </c>
      <c r="B232" s="110" t="s">
        <v>14</v>
      </c>
      <c r="C232" s="122" t="s">
        <v>69</v>
      </c>
      <c r="D232" s="173" t="s">
        <v>89</v>
      </c>
      <c r="E232" s="173"/>
      <c r="F232" s="173"/>
      <c r="G232" s="174"/>
      <c r="H232" s="77">
        <v>-8506481.5500000007</v>
      </c>
      <c r="I232" s="77">
        <v>-4238778.9800000004</v>
      </c>
      <c r="J232" s="65" t="s">
        <v>17</v>
      </c>
      <c r="K232" s="106" t="str">
        <f t="shared" si="5"/>
        <v>00001050201100000510</v>
      </c>
      <c r="L232" s="4" t="str">
        <f>C232 &amp; D232 &amp; G232</f>
        <v>00001050201100000510</v>
      </c>
    </row>
    <row r="233" spans="1:12">
      <c r="A233" s="108" t="s">
        <v>68</v>
      </c>
      <c r="B233" s="109" t="s">
        <v>15</v>
      </c>
      <c r="C233" s="107" t="s">
        <v>69</v>
      </c>
      <c r="D233" s="170" t="s">
        <v>70</v>
      </c>
      <c r="E233" s="171"/>
      <c r="F233" s="171"/>
      <c r="G233" s="172"/>
      <c r="H233" s="96">
        <v>9222481.5500000007</v>
      </c>
      <c r="I233" s="96">
        <v>3619765.55</v>
      </c>
      <c r="J233" s="111" t="s">
        <v>58</v>
      </c>
      <c r="K233" s="106" t="str">
        <f t="shared" si="5"/>
        <v>00001050000000000600</v>
      </c>
      <c r="L233" s="106" t="s">
        <v>71</v>
      </c>
    </row>
    <row r="234" spans="1:12">
      <c r="A234" s="108" t="s">
        <v>72</v>
      </c>
      <c r="B234" s="109" t="s">
        <v>15</v>
      </c>
      <c r="C234" s="107" t="s">
        <v>69</v>
      </c>
      <c r="D234" s="170" t="s">
        <v>73</v>
      </c>
      <c r="E234" s="171"/>
      <c r="F234" s="171"/>
      <c r="G234" s="172"/>
      <c r="H234" s="96">
        <v>9222481.5500000007</v>
      </c>
      <c r="I234" s="96">
        <v>3619765.55</v>
      </c>
      <c r="J234" s="111" t="s">
        <v>58</v>
      </c>
      <c r="K234" s="106" t="str">
        <f t="shared" si="5"/>
        <v>00001050200000000600</v>
      </c>
      <c r="L234" s="106" t="s">
        <v>74</v>
      </c>
    </row>
    <row r="235" spans="1:12" ht="22.5">
      <c r="A235" s="108" t="s">
        <v>75</v>
      </c>
      <c r="B235" s="109" t="s">
        <v>15</v>
      </c>
      <c r="C235" s="107" t="s">
        <v>69</v>
      </c>
      <c r="D235" s="170" t="s">
        <v>76</v>
      </c>
      <c r="E235" s="171"/>
      <c r="F235" s="171"/>
      <c r="G235" s="172"/>
      <c r="H235" s="96">
        <v>9222481.5500000007</v>
      </c>
      <c r="I235" s="96">
        <v>3619765.55</v>
      </c>
      <c r="J235" s="111" t="s">
        <v>58</v>
      </c>
      <c r="K235" s="106" t="str">
        <f t="shared" si="5"/>
        <v>00001050201000000610</v>
      </c>
      <c r="L235" s="106" t="s">
        <v>77</v>
      </c>
    </row>
    <row r="236" spans="1:12" ht="22.5">
      <c r="A236" s="95" t="s">
        <v>78</v>
      </c>
      <c r="B236" s="110" t="s">
        <v>15</v>
      </c>
      <c r="C236" s="122" t="s">
        <v>69</v>
      </c>
      <c r="D236" s="173" t="s">
        <v>79</v>
      </c>
      <c r="E236" s="173"/>
      <c r="F236" s="173"/>
      <c r="G236" s="174"/>
      <c r="H236" s="97">
        <v>9222481.5500000007</v>
      </c>
      <c r="I236" s="97">
        <v>3619765.55</v>
      </c>
      <c r="J236" s="98" t="s">
        <v>17</v>
      </c>
      <c r="K236" s="105" t="str">
        <f t="shared" si="5"/>
        <v>00001050201100000610</v>
      </c>
      <c r="L236" s="4" t="str">
        <f>C236 &amp; D236 &amp; G236</f>
        <v>00001050201100000610</v>
      </c>
    </row>
    <row r="237" spans="1:12">
      <c r="A237" s="26"/>
      <c r="B237" s="29"/>
      <c r="C237" s="22"/>
      <c r="D237" s="22"/>
      <c r="E237" s="22"/>
      <c r="F237" s="22"/>
      <c r="G237" s="22"/>
      <c r="H237" s="22"/>
      <c r="I237" s="22"/>
      <c r="J237" s="22"/>
      <c r="K237" s="22"/>
    </row>
    <row r="238" spans="1:12">
      <c r="A238" s="26"/>
      <c r="B238" s="29"/>
      <c r="C238" s="22"/>
      <c r="D238" s="22"/>
      <c r="E238" s="22"/>
      <c r="F238" s="22"/>
      <c r="G238" s="22"/>
      <c r="H238" s="22"/>
      <c r="I238" s="22"/>
      <c r="J238" s="22"/>
      <c r="K238" s="93"/>
      <c r="L238" s="93"/>
    </row>
    <row r="239" spans="1:12" ht="21.75" customHeight="1">
      <c r="A239" s="24" t="s">
        <v>48</v>
      </c>
      <c r="B239" s="163"/>
      <c r="C239" s="163"/>
      <c r="D239" s="163"/>
      <c r="E239" s="29"/>
      <c r="F239" s="29"/>
      <c r="G239" s="22"/>
      <c r="H239" s="68" t="s">
        <v>50</v>
      </c>
      <c r="I239" s="67"/>
      <c r="J239" s="67"/>
      <c r="K239" s="93"/>
      <c r="L239" s="93"/>
    </row>
    <row r="240" spans="1:12">
      <c r="A240" s="3" t="s">
        <v>46</v>
      </c>
      <c r="B240" s="159" t="s">
        <v>47</v>
      </c>
      <c r="C240" s="159"/>
      <c r="D240" s="159"/>
      <c r="E240" s="29"/>
      <c r="F240" s="29"/>
      <c r="G240" s="22"/>
      <c r="H240" s="22"/>
      <c r="I240" s="69" t="s">
        <v>51</v>
      </c>
      <c r="J240" s="29" t="s">
        <v>47</v>
      </c>
      <c r="K240" s="93"/>
      <c r="L240" s="93"/>
    </row>
    <row r="241" spans="1:12">
      <c r="A241" s="3"/>
      <c r="B241" s="29"/>
      <c r="C241" s="22"/>
      <c r="D241" s="22"/>
      <c r="E241" s="22"/>
      <c r="F241" s="22"/>
      <c r="G241" s="22"/>
      <c r="H241" s="22"/>
      <c r="I241" s="22"/>
      <c r="J241" s="22"/>
      <c r="K241" s="93"/>
      <c r="L241" s="93"/>
    </row>
    <row r="242" spans="1:12" ht="21.75" customHeight="1">
      <c r="A242" s="3" t="s">
        <v>49</v>
      </c>
      <c r="B242" s="164"/>
      <c r="C242" s="164"/>
      <c r="D242" s="164"/>
      <c r="E242" s="119"/>
      <c r="F242" s="119"/>
      <c r="G242" s="22"/>
      <c r="H242" s="22"/>
      <c r="I242" s="22"/>
      <c r="J242" s="22"/>
      <c r="K242" s="93"/>
      <c r="L242" s="93"/>
    </row>
    <row r="243" spans="1:12">
      <c r="A243" s="3" t="s">
        <v>46</v>
      </c>
      <c r="B243" s="159" t="s">
        <v>47</v>
      </c>
      <c r="C243" s="159"/>
      <c r="D243" s="159"/>
      <c r="E243" s="29"/>
      <c r="F243" s="29"/>
      <c r="G243" s="22"/>
      <c r="H243" s="22"/>
      <c r="I243" s="22"/>
      <c r="J243" s="22"/>
      <c r="K243" s="93"/>
      <c r="L243" s="93"/>
    </row>
    <row r="244" spans="1:12">
      <c r="A244" s="3"/>
      <c r="B244" s="29"/>
      <c r="C244" s="22"/>
      <c r="D244" s="22"/>
      <c r="E244" s="22"/>
      <c r="F244" s="22"/>
      <c r="G244" s="22"/>
      <c r="H244" s="22"/>
      <c r="I244" s="22"/>
      <c r="J244" s="22"/>
      <c r="K244" s="93"/>
      <c r="L244" s="93"/>
    </row>
    <row r="245" spans="1:12">
      <c r="A245" s="3" t="s">
        <v>31</v>
      </c>
      <c r="B245" s="29"/>
      <c r="C245" s="22"/>
      <c r="D245" s="22"/>
      <c r="E245" s="22"/>
      <c r="F245" s="22"/>
      <c r="G245" s="22"/>
      <c r="H245" s="22"/>
      <c r="I245" s="22"/>
      <c r="J245" s="22"/>
      <c r="K245" s="93"/>
      <c r="L245" s="93"/>
    </row>
    <row r="246" spans="1:12">
      <c r="A246" s="26"/>
      <c r="B246" s="29"/>
      <c r="C246" s="22"/>
      <c r="D246" s="22"/>
      <c r="E246" s="22"/>
      <c r="F246" s="22"/>
      <c r="G246" s="22"/>
      <c r="H246" s="22"/>
      <c r="I246" s="22"/>
      <c r="J246" s="22"/>
      <c r="K246" s="93"/>
      <c r="L246" s="93"/>
    </row>
    <row r="247" spans="1:12">
      <c r="K247" s="93"/>
      <c r="L247" s="93"/>
    </row>
    <row r="248" spans="1:12">
      <c r="K248" s="93"/>
      <c r="L248" s="93"/>
    </row>
    <row r="249" spans="1:12">
      <c r="K249" s="93"/>
      <c r="L249" s="93"/>
    </row>
    <row r="250" spans="1:12">
      <c r="K250" s="93"/>
      <c r="L250" s="93"/>
    </row>
    <row r="251" spans="1:12">
      <c r="K251" s="93"/>
      <c r="L251" s="93"/>
    </row>
    <row r="252" spans="1:12">
      <c r="K252" s="93"/>
      <c r="L252" s="93"/>
    </row>
  </sheetData>
  <mergeCells count="236">
    <mergeCell ref="C72:G72"/>
    <mergeCell ref="C68:G70"/>
    <mergeCell ref="D218:G218"/>
    <mergeCell ref="C213:G213"/>
    <mergeCell ref="C214:G214"/>
    <mergeCell ref="C215:G215"/>
    <mergeCell ref="C216:G216"/>
    <mergeCell ref="C71:G71"/>
    <mergeCell ref="A208:J208"/>
    <mergeCell ref="C73:G73"/>
    <mergeCell ref="H210:H212"/>
    <mergeCell ref="C210:G212"/>
    <mergeCell ref="A210:A212"/>
    <mergeCell ref="H68:H70"/>
    <mergeCell ref="B68:B70"/>
    <mergeCell ref="B210:B212"/>
    <mergeCell ref="J210:J212"/>
    <mergeCell ref="I210:I212"/>
    <mergeCell ref="C206:G206"/>
    <mergeCell ref="E79:F79"/>
    <mergeCell ref="E80:F80"/>
    <mergeCell ref="E81:F81"/>
    <mergeCell ref="E82:F82"/>
    <mergeCell ref="E83:F83"/>
    <mergeCell ref="A66:J66"/>
    <mergeCell ref="J68:J70"/>
    <mergeCell ref="I68:I70"/>
    <mergeCell ref="C14:G14"/>
    <mergeCell ref="C16:G16"/>
    <mergeCell ref="D17:G17"/>
    <mergeCell ref="D18:G18"/>
    <mergeCell ref="D19:G19"/>
    <mergeCell ref="D20:G20"/>
    <mergeCell ref="A68:A70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6:G36"/>
    <mergeCell ref="D37:G37"/>
    <mergeCell ref="D38:G38"/>
    <mergeCell ref="D39:G39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43:D243"/>
    <mergeCell ref="C217:G217"/>
    <mergeCell ref="C221:G221"/>
    <mergeCell ref="C222:G222"/>
    <mergeCell ref="B239:D239"/>
    <mergeCell ref="B242:D242"/>
    <mergeCell ref="C226:G226"/>
    <mergeCell ref="C228:G228"/>
    <mergeCell ref="B240:D240"/>
    <mergeCell ref="C227:G227"/>
    <mergeCell ref="D219:G219"/>
    <mergeCell ref="D229:G229"/>
    <mergeCell ref="D233:G233"/>
    <mergeCell ref="D234:G234"/>
    <mergeCell ref="D235:G235"/>
    <mergeCell ref="D236:G236"/>
    <mergeCell ref="D231:G231"/>
    <mergeCell ref="D232:G232"/>
    <mergeCell ref="D230:G230"/>
    <mergeCell ref="D223:G223"/>
    <mergeCell ref="D224:G224"/>
    <mergeCell ref="E74:F74"/>
    <mergeCell ref="E75:F75"/>
    <mergeCell ref="E76:F76"/>
    <mergeCell ref="E77:F77"/>
    <mergeCell ref="E78:F78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61:G61"/>
    <mergeCell ref="D62:G62"/>
    <mergeCell ref="D63:G63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44713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8506481.5500000007</v>
      </c>
      <c r="I15" s="52">
        <v>4226938.9800000004</v>
      </c>
      <c r="J15" s="104">
        <v>4345767.72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293</v>
      </c>
      <c r="B17" s="78" t="s">
        <v>6</v>
      </c>
      <c r="C17" s="120" t="s">
        <v>281</v>
      </c>
      <c r="D17" s="151" t="s">
        <v>294</v>
      </c>
      <c r="E17" s="152"/>
      <c r="F17" s="152"/>
      <c r="G17" s="153"/>
      <c r="H17" s="80">
        <v>48000</v>
      </c>
      <c r="I17" s="81">
        <v>18824.8</v>
      </c>
      <c r="J17" s="82">
        <f t="shared" ref="J17:J32" si="0">IF(IF(H17="",0,H17)=0,0,(IF(H17&gt;0,IF(I17&gt;H17,0,H17-I17),IF(I17&gt;H17,H17-I17,0))))</f>
        <v>29175.200000000001</v>
      </c>
      <c r="K17" s="118" t="str">
        <f t="shared" ref="K17:K32" si="1">C17 &amp; D17 &amp; G17</f>
        <v>18210102010010000110</v>
      </c>
      <c r="L17" s="83" t="str">
        <f t="shared" ref="L17:L32" si="2">C17 &amp; D17 &amp; G17</f>
        <v>18210102010010000110</v>
      </c>
    </row>
    <row r="18" spans="1:12" s="84" customFormat="1" ht="33.75">
      <c r="A18" s="79" t="s">
        <v>295</v>
      </c>
      <c r="B18" s="78" t="s">
        <v>6</v>
      </c>
      <c r="C18" s="120" t="s">
        <v>281</v>
      </c>
      <c r="D18" s="151" t="s">
        <v>296</v>
      </c>
      <c r="E18" s="152"/>
      <c r="F18" s="152"/>
      <c r="G18" s="153"/>
      <c r="H18" s="80">
        <v>0</v>
      </c>
      <c r="I18" s="81">
        <v>53.65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300</v>
      </c>
      <c r="B19" s="78" t="s">
        <v>6</v>
      </c>
      <c r="C19" s="120" t="s">
        <v>281</v>
      </c>
      <c r="D19" s="151" t="s">
        <v>303</v>
      </c>
      <c r="E19" s="152"/>
      <c r="F19" s="152"/>
      <c r="G19" s="153"/>
      <c r="H19" s="80">
        <v>358000</v>
      </c>
      <c r="I19" s="81">
        <v>423631.5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310</v>
      </c>
      <c r="B20" s="78" t="s">
        <v>6</v>
      </c>
      <c r="C20" s="120" t="s">
        <v>281</v>
      </c>
      <c r="D20" s="151" t="s">
        <v>311</v>
      </c>
      <c r="E20" s="152"/>
      <c r="F20" s="152"/>
      <c r="G20" s="153"/>
      <c r="H20" s="80">
        <v>302000</v>
      </c>
      <c r="I20" s="81">
        <v>87279.91</v>
      </c>
      <c r="J20" s="82">
        <f t="shared" si="0"/>
        <v>214720.09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318</v>
      </c>
      <c r="B21" s="78" t="s">
        <v>6</v>
      </c>
      <c r="C21" s="120" t="s">
        <v>281</v>
      </c>
      <c r="D21" s="151" t="s">
        <v>319</v>
      </c>
      <c r="E21" s="152"/>
      <c r="F21" s="152"/>
      <c r="G21" s="153"/>
      <c r="H21" s="80">
        <v>59000</v>
      </c>
      <c r="I21" s="81">
        <v>28835</v>
      </c>
      <c r="J21" s="82">
        <f t="shared" si="0"/>
        <v>30165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323</v>
      </c>
      <c r="B22" s="78" t="s">
        <v>6</v>
      </c>
      <c r="C22" s="120" t="s">
        <v>281</v>
      </c>
      <c r="D22" s="151" t="s">
        <v>324</v>
      </c>
      <c r="E22" s="152"/>
      <c r="F22" s="152"/>
      <c r="G22" s="153"/>
      <c r="H22" s="80">
        <v>735000</v>
      </c>
      <c r="I22" s="81">
        <v>49903.12</v>
      </c>
      <c r="J22" s="82">
        <f t="shared" si="0"/>
        <v>685096.88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332</v>
      </c>
      <c r="B23" s="78" t="s">
        <v>6</v>
      </c>
      <c r="C23" s="120" t="s">
        <v>63</v>
      </c>
      <c r="D23" s="151" t="s">
        <v>333</v>
      </c>
      <c r="E23" s="152"/>
      <c r="F23" s="152"/>
      <c r="G23" s="153"/>
      <c r="H23" s="80">
        <v>0</v>
      </c>
      <c r="I23" s="81">
        <v>540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343</v>
      </c>
      <c r="B24" s="78" t="s">
        <v>6</v>
      </c>
      <c r="C24" s="120" t="s">
        <v>63</v>
      </c>
      <c r="D24" s="151" t="s">
        <v>344</v>
      </c>
      <c r="E24" s="152"/>
      <c r="F24" s="152"/>
      <c r="G24" s="153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348</v>
      </c>
      <c r="B25" s="78" t="s">
        <v>6</v>
      </c>
      <c r="C25" s="120" t="s">
        <v>63</v>
      </c>
      <c r="D25" s="151" t="s">
        <v>349</v>
      </c>
      <c r="E25" s="152"/>
      <c r="F25" s="152"/>
      <c r="G25" s="153"/>
      <c r="H25" s="80">
        <v>62000</v>
      </c>
      <c r="I25" s="81">
        <v>25335</v>
      </c>
      <c r="J25" s="82">
        <f t="shared" si="0"/>
        <v>36665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362</v>
      </c>
      <c r="B26" s="78" t="s">
        <v>6</v>
      </c>
      <c r="C26" s="120" t="s">
        <v>63</v>
      </c>
      <c r="D26" s="151" t="s">
        <v>363</v>
      </c>
      <c r="E26" s="152"/>
      <c r="F26" s="152"/>
      <c r="G26" s="153"/>
      <c r="H26" s="80">
        <v>3649000</v>
      </c>
      <c r="I26" s="81">
        <v>1788000</v>
      </c>
      <c r="J26" s="82">
        <f t="shared" si="0"/>
        <v>1861000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/>
      <c r="B27" s="78" t="s">
        <v>6</v>
      </c>
      <c r="C27" s="120" t="s">
        <v>63</v>
      </c>
      <c r="D27" s="151" t="s">
        <v>367</v>
      </c>
      <c r="E27" s="152"/>
      <c r="F27" s="152"/>
      <c r="G27" s="153"/>
      <c r="H27" s="80">
        <v>9300</v>
      </c>
      <c r="I27" s="81">
        <v>0</v>
      </c>
      <c r="J27" s="82">
        <f t="shared" si="0"/>
        <v>9300</v>
      </c>
      <c r="K27" s="118" t="str">
        <f t="shared" si="1"/>
        <v>90420225269100000150</v>
      </c>
      <c r="L27" s="83" t="str">
        <f t="shared" si="2"/>
        <v>90420225269100000150</v>
      </c>
    </row>
    <row r="28" spans="1:12" s="84" customFormat="1">
      <c r="A28" s="79" t="s">
        <v>371</v>
      </c>
      <c r="B28" s="78" t="s">
        <v>6</v>
      </c>
      <c r="C28" s="120" t="s">
        <v>63</v>
      </c>
      <c r="D28" s="151" t="s">
        <v>372</v>
      </c>
      <c r="E28" s="152"/>
      <c r="F28" s="152"/>
      <c r="G28" s="153"/>
      <c r="H28" s="80">
        <v>1995654.55</v>
      </c>
      <c r="I28" s="81">
        <v>1155981.8500000001</v>
      </c>
      <c r="J28" s="82">
        <f t="shared" si="0"/>
        <v>839672.7</v>
      </c>
      <c r="K28" s="118" t="str">
        <f t="shared" si="1"/>
        <v>90420229999100000150</v>
      </c>
      <c r="L28" s="83" t="str">
        <f t="shared" si="2"/>
        <v>90420229999100000150</v>
      </c>
    </row>
    <row r="29" spans="1:12" s="84" customFormat="1" ht="33.75">
      <c r="A29" s="79" t="s">
        <v>379</v>
      </c>
      <c r="B29" s="78" t="s">
        <v>6</v>
      </c>
      <c r="C29" s="120" t="s">
        <v>63</v>
      </c>
      <c r="D29" s="151" t="s">
        <v>380</v>
      </c>
      <c r="E29" s="152"/>
      <c r="F29" s="152"/>
      <c r="G29" s="153"/>
      <c r="H29" s="80">
        <v>19200</v>
      </c>
      <c r="I29" s="81">
        <v>0</v>
      </c>
      <c r="J29" s="82">
        <f t="shared" si="0"/>
        <v>19200</v>
      </c>
      <c r="K29" s="118" t="str">
        <f t="shared" si="1"/>
        <v>90420230024100000150</v>
      </c>
      <c r="L29" s="83" t="str">
        <f t="shared" si="2"/>
        <v>90420230024100000150</v>
      </c>
    </row>
    <row r="30" spans="1:12" s="84" customFormat="1" ht="33.75">
      <c r="A30" s="79" t="s">
        <v>384</v>
      </c>
      <c r="B30" s="78" t="s">
        <v>6</v>
      </c>
      <c r="C30" s="120" t="s">
        <v>63</v>
      </c>
      <c r="D30" s="151" t="s">
        <v>385</v>
      </c>
      <c r="E30" s="152"/>
      <c r="F30" s="152"/>
      <c r="G30" s="153"/>
      <c r="H30" s="80">
        <v>101900</v>
      </c>
      <c r="I30" s="81">
        <v>30954.15</v>
      </c>
      <c r="J30" s="82">
        <f t="shared" si="0"/>
        <v>70945.850000000006</v>
      </c>
      <c r="K30" s="118" t="str">
        <f t="shared" si="1"/>
        <v>90420235118100000150</v>
      </c>
      <c r="L30" s="83" t="str">
        <f t="shared" si="2"/>
        <v>90420235118100000150</v>
      </c>
    </row>
    <row r="31" spans="1:12" s="84" customFormat="1" ht="56.25">
      <c r="A31" s="79" t="s">
        <v>391</v>
      </c>
      <c r="B31" s="78" t="s">
        <v>6</v>
      </c>
      <c r="C31" s="120" t="s">
        <v>63</v>
      </c>
      <c r="D31" s="151" t="s">
        <v>392</v>
      </c>
      <c r="E31" s="152"/>
      <c r="F31" s="152"/>
      <c r="G31" s="153"/>
      <c r="H31" s="80">
        <v>365000</v>
      </c>
      <c r="I31" s="81">
        <v>320000</v>
      </c>
      <c r="J31" s="82">
        <f t="shared" si="0"/>
        <v>45000</v>
      </c>
      <c r="K31" s="118" t="str">
        <f t="shared" si="1"/>
        <v>90420240014100000150</v>
      </c>
      <c r="L31" s="83" t="str">
        <f t="shared" si="2"/>
        <v>90420240014100000150</v>
      </c>
    </row>
    <row r="32" spans="1:12" s="84" customFormat="1" ht="22.5">
      <c r="A32" s="79" t="s">
        <v>396</v>
      </c>
      <c r="B32" s="78" t="s">
        <v>6</v>
      </c>
      <c r="C32" s="120" t="s">
        <v>63</v>
      </c>
      <c r="D32" s="151" t="s">
        <v>397</v>
      </c>
      <c r="E32" s="152"/>
      <c r="F32" s="152"/>
      <c r="G32" s="153"/>
      <c r="H32" s="80">
        <v>576427</v>
      </c>
      <c r="I32" s="81">
        <v>297600</v>
      </c>
      <c r="J32" s="82">
        <f t="shared" si="0"/>
        <v>278827</v>
      </c>
      <c r="K32" s="118" t="str">
        <f t="shared" si="1"/>
        <v>90420249999100000150</v>
      </c>
      <c r="L32" s="83" t="str">
        <f t="shared" si="2"/>
        <v>90420249999100000150</v>
      </c>
    </row>
    <row r="33" spans="1:12" ht="3.75" hidden="1" customHeight="1" thickBot="1">
      <c r="A33" s="15"/>
      <c r="B33" s="27"/>
      <c r="C33" s="19"/>
      <c r="D33" s="28"/>
      <c r="E33" s="28"/>
      <c r="F33" s="28"/>
      <c r="G33" s="28"/>
      <c r="H33" s="36"/>
      <c r="I33" s="37"/>
      <c r="J33" s="51"/>
      <c r="K33" s="115"/>
    </row>
    <row r="34" spans="1:12">
      <c r="A34" s="20"/>
      <c r="B34" s="21"/>
      <c r="C34" s="22"/>
      <c r="D34" s="22"/>
      <c r="E34" s="22"/>
      <c r="F34" s="22"/>
      <c r="G34" s="22"/>
      <c r="H34" s="23"/>
      <c r="I34" s="23"/>
      <c r="J34" s="22"/>
      <c r="K34" s="22"/>
    </row>
    <row r="35" spans="1:12" ht="12.75" customHeight="1">
      <c r="A35" s="178" t="s">
        <v>24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47"/>
    </row>
    <row r="36" spans="1:12">
      <c r="A36" s="8"/>
      <c r="B36" s="8"/>
      <c r="C36" s="9"/>
      <c r="D36" s="9"/>
      <c r="E36" s="9"/>
      <c r="F36" s="9"/>
      <c r="G36" s="9"/>
      <c r="H36" s="10"/>
      <c r="I36" s="10"/>
      <c r="J36" s="33" t="s">
        <v>20</v>
      </c>
      <c r="K36" s="33"/>
    </row>
    <row r="37" spans="1:12" ht="12.75" customHeight="1">
      <c r="A37" s="179" t="s">
        <v>39</v>
      </c>
      <c r="B37" s="179" t="s">
        <v>40</v>
      </c>
      <c r="C37" s="191" t="s">
        <v>44</v>
      </c>
      <c r="D37" s="192"/>
      <c r="E37" s="192"/>
      <c r="F37" s="192"/>
      <c r="G37" s="193"/>
      <c r="H37" s="179" t="s">
        <v>42</v>
      </c>
      <c r="I37" s="179" t="s">
        <v>23</v>
      </c>
      <c r="J37" s="179" t="s">
        <v>43</v>
      </c>
      <c r="K37" s="150"/>
    </row>
    <row r="38" spans="1:12">
      <c r="A38" s="180"/>
      <c r="B38" s="180"/>
      <c r="C38" s="194"/>
      <c r="D38" s="195"/>
      <c r="E38" s="195"/>
      <c r="F38" s="195"/>
      <c r="G38" s="196"/>
      <c r="H38" s="180"/>
      <c r="I38" s="180"/>
      <c r="J38" s="180"/>
      <c r="K38" s="150"/>
    </row>
    <row r="39" spans="1:12">
      <c r="A39" s="181"/>
      <c r="B39" s="181"/>
      <c r="C39" s="197"/>
      <c r="D39" s="198"/>
      <c r="E39" s="198"/>
      <c r="F39" s="198"/>
      <c r="G39" s="199"/>
      <c r="H39" s="181"/>
      <c r="I39" s="181"/>
      <c r="J39" s="181"/>
      <c r="K39" s="150"/>
    </row>
    <row r="40" spans="1:12" ht="13.5" thickBot="1">
      <c r="A40" s="70">
        <v>1</v>
      </c>
      <c r="B40" s="12">
        <v>2</v>
      </c>
      <c r="C40" s="200">
        <v>3</v>
      </c>
      <c r="D40" s="201"/>
      <c r="E40" s="201"/>
      <c r="F40" s="201"/>
      <c r="G40" s="202"/>
      <c r="H40" s="13" t="s">
        <v>2</v>
      </c>
      <c r="I40" s="13" t="s">
        <v>25</v>
      </c>
      <c r="J40" s="13" t="s">
        <v>26</v>
      </c>
      <c r="K40" s="114"/>
    </row>
    <row r="41" spans="1:12">
      <c r="A41" s="71" t="s">
        <v>5</v>
      </c>
      <c r="B41" s="38" t="s">
        <v>7</v>
      </c>
      <c r="C41" s="182" t="s">
        <v>17</v>
      </c>
      <c r="D41" s="183"/>
      <c r="E41" s="183"/>
      <c r="F41" s="183"/>
      <c r="G41" s="184"/>
      <c r="H41" s="52">
        <v>9222481.5500000007</v>
      </c>
      <c r="I41" s="52">
        <v>3607925.55</v>
      </c>
      <c r="J41" s="104">
        <v>5614556</v>
      </c>
    </row>
    <row r="42" spans="1:12" ht="12.75" customHeight="1">
      <c r="A42" s="73" t="s">
        <v>4</v>
      </c>
      <c r="B42" s="50"/>
      <c r="C42" s="203"/>
      <c r="D42" s="204"/>
      <c r="E42" s="204"/>
      <c r="F42" s="204"/>
      <c r="G42" s="205"/>
      <c r="H42" s="59"/>
      <c r="I42" s="60"/>
      <c r="J42" s="61"/>
    </row>
    <row r="43" spans="1:12" s="84" customFormat="1" ht="22.5">
      <c r="A43" s="79" t="s">
        <v>108</v>
      </c>
      <c r="B43" s="78" t="s">
        <v>7</v>
      </c>
      <c r="C43" s="120" t="s">
        <v>63</v>
      </c>
      <c r="D43" s="124" t="s">
        <v>99</v>
      </c>
      <c r="E43" s="151" t="s">
        <v>101</v>
      </c>
      <c r="F43" s="158"/>
      <c r="G43" s="121" t="s">
        <v>109</v>
      </c>
      <c r="H43" s="80">
        <v>725000</v>
      </c>
      <c r="I43" s="81">
        <v>262160.5</v>
      </c>
      <c r="J43" s="82">
        <f t="shared" ref="J43:J79" si="3">IF(IF(H43="",0,H43)=0,0,(IF(H43&gt;0,IF(I43&gt;H43,0,H43-I43),IF(I43&gt;H43,H43-I43,0))))</f>
        <v>462839.5</v>
      </c>
      <c r="K43" s="117" t="str">
        <f t="shared" ref="K43:K79" si="4">C43 &amp; D43 &amp;E43 &amp; F43 &amp; G43</f>
        <v>90401040150100190121</v>
      </c>
      <c r="L43" s="83" t="str">
        <f t="shared" ref="L43:L79" si="5">C43 &amp; D43 &amp;E43 &amp; F43 &amp; G43</f>
        <v>90401040150100190121</v>
      </c>
    </row>
    <row r="44" spans="1:12" s="84" customFormat="1" ht="33.75">
      <c r="A44" s="79" t="s">
        <v>110</v>
      </c>
      <c r="B44" s="78" t="s">
        <v>7</v>
      </c>
      <c r="C44" s="120" t="s">
        <v>63</v>
      </c>
      <c r="D44" s="124" t="s">
        <v>99</v>
      </c>
      <c r="E44" s="151" t="s">
        <v>101</v>
      </c>
      <c r="F44" s="158"/>
      <c r="G44" s="121" t="s">
        <v>111</v>
      </c>
      <c r="H44" s="80">
        <v>219000</v>
      </c>
      <c r="I44" s="81">
        <v>71199.97</v>
      </c>
      <c r="J44" s="82">
        <f t="shared" si="3"/>
        <v>147800.03</v>
      </c>
      <c r="K44" s="117" t="str">
        <f t="shared" si="4"/>
        <v>90401040150100190129</v>
      </c>
      <c r="L44" s="83" t="str">
        <f t="shared" si="5"/>
        <v>90401040150100190129</v>
      </c>
    </row>
    <row r="45" spans="1:12" s="84" customFormat="1" ht="22.5">
      <c r="A45" s="79" t="s">
        <v>117</v>
      </c>
      <c r="B45" s="78" t="s">
        <v>7</v>
      </c>
      <c r="C45" s="120" t="s">
        <v>63</v>
      </c>
      <c r="D45" s="124" t="s">
        <v>99</v>
      </c>
      <c r="E45" s="151" t="s">
        <v>101</v>
      </c>
      <c r="F45" s="158"/>
      <c r="G45" s="121" t="s">
        <v>118</v>
      </c>
      <c r="H45" s="80">
        <v>44000</v>
      </c>
      <c r="I45" s="81">
        <v>23759.62</v>
      </c>
      <c r="J45" s="82">
        <f t="shared" si="3"/>
        <v>20240.38</v>
      </c>
      <c r="K45" s="117" t="str">
        <f t="shared" si="4"/>
        <v>90401040150100190242</v>
      </c>
      <c r="L45" s="83" t="str">
        <f t="shared" si="5"/>
        <v>90401040150100190242</v>
      </c>
    </row>
    <row r="46" spans="1:12" s="84" customFormat="1">
      <c r="A46" s="79" t="s">
        <v>119</v>
      </c>
      <c r="B46" s="78" t="s">
        <v>7</v>
      </c>
      <c r="C46" s="120" t="s">
        <v>63</v>
      </c>
      <c r="D46" s="124" t="s">
        <v>99</v>
      </c>
      <c r="E46" s="151" t="s">
        <v>101</v>
      </c>
      <c r="F46" s="158"/>
      <c r="G46" s="121" t="s">
        <v>120</v>
      </c>
      <c r="H46" s="80">
        <v>200000</v>
      </c>
      <c r="I46" s="81">
        <v>64127.64</v>
      </c>
      <c r="J46" s="82">
        <f t="shared" si="3"/>
        <v>135872.35999999999</v>
      </c>
      <c r="K46" s="117" t="str">
        <f t="shared" si="4"/>
        <v>90401040150100190244</v>
      </c>
      <c r="L46" s="83" t="str">
        <f t="shared" si="5"/>
        <v>90401040150100190244</v>
      </c>
    </row>
    <row r="47" spans="1:12" s="84" customFormat="1">
      <c r="A47" s="79" t="s">
        <v>121</v>
      </c>
      <c r="B47" s="78" t="s">
        <v>7</v>
      </c>
      <c r="C47" s="120" t="s">
        <v>63</v>
      </c>
      <c r="D47" s="124" t="s">
        <v>99</v>
      </c>
      <c r="E47" s="151" t="s">
        <v>101</v>
      </c>
      <c r="F47" s="158"/>
      <c r="G47" s="121" t="s">
        <v>122</v>
      </c>
      <c r="H47" s="80">
        <v>103000</v>
      </c>
      <c r="I47" s="81">
        <v>48342.28</v>
      </c>
      <c r="J47" s="82">
        <f t="shared" si="3"/>
        <v>54657.72</v>
      </c>
      <c r="K47" s="117" t="str">
        <f t="shared" si="4"/>
        <v>90401040150100190247</v>
      </c>
      <c r="L47" s="83" t="str">
        <f t="shared" si="5"/>
        <v>90401040150100190247</v>
      </c>
    </row>
    <row r="48" spans="1:12" s="84" customFormat="1" ht="22.5">
      <c r="A48" s="79" t="s">
        <v>129</v>
      </c>
      <c r="B48" s="78" t="s">
        <v>7</v>
      </c>
      <c r="C48" s="120" t="s">
        <v>63</v>
      </c>
      <c r="D48" s="124" t="s">
        <v>99</v>
      </c>
      <c r="E48" s="151" t="s">
        <v>101</v>
      </c>
      <c r="F48" s="158"/>
      <c r="G48" s="121" t="s">
        <v>130</v>
      </c>
      <c r="H48" s="80">
        <v>7000</v>
      </c>
      <c r="I48" s="81">
        <v>1414</v>
      </c>
      <c r="J48" s="82">
        <f t="shared" si="3"/>
        <v>5586</v>
      </c>
      <c r="K48" s="117" t="str">
        <f t="shared" si="4"/>
        <v>90401040150100190851</v>
      </c>
      <c r="L48" s="83" t="str">
        <f t="shared" si="5"/>
        <v>90401040150100190851</v>
      </c>
    </row>
    <row r="49" spans="1:12" s="84" customFormat="1" ht="22.5">
      <c r="A49" s="79" t="s">
        <v>108</v>
      </c>
      <c r="B49" s="78" t="s">
        <v>7</v>
      </c>
      <c r="C49" s="120" t="s">
        <v>63</v>
      </c>
      <c r="D49" s="124" t="s">
        <v>99</v>
      </c>
      <c r="E49" s="151" t="s">
        <v>132</v>
      </c>
      <c r="F49" s="158"/>
      <c r="G49" s="121" t="s">
        <v>109</v>
      </c>
      <c r="H49" s="80">
        <v>587000</v>
      </c>
      <c r="I49" s="81">
        <v>217685.33</v>
      </c>
      <c r="J49" s="82">
        <f t="shared" si="3"/>
        <v>369314.67</v>
      </c>
      <c r="K49" s="117" t="str">
        <f t="shared" si="4"/>
        <v>90401040150100220121</v>
      </c>
      <c r="L49" s="83" t="str">
        <f t="shared" si="5"/>
        <v>90401040150100220121</v>
      </c>
    </row>
    <row r="50" spans="1:12" s="84" customFormat="1" ht="33.75">
      <c r="A50" s="79" t="s">
        <v>110</v>
      </c>
      <c r="B50" s="78" t="s">
        <v>7</v>
      </c>
      <c r="C50" s="120" t="s">
        <v>63</v>
      </c>
      <c r="D50" s="124" t="s">
        <v>99</v>
      </c>
      <c r="E50" s="151" t="s">
        <v>132</v>
      </c>
      <c r="F50" s="158"/>
      <c r="G50" s="121" t="s">
        <v>111</v>
      </c>
      <c r="H50" s="80">
        <v>177000</v>
      </c>
      <c r="I50" s="81">
        <v>59912.36</v>
      </c>
      <c r="J50" s="82">
        <f t="shared" si="3"/>
        <v>117087.64</v>
      </c>
      <c r="K50" s="117" t="str">
        <f t="shared" si="4"/>
        <v>90401040150100220129</v>
      </c>
      <c r="L50" s="83" t="str">
        <f t="shared" si="5"/>
        <v>90401040150100220129</v>
      </c>
    </row>
    <row r="51" spans="1:12" s="84" customFormat="1">
      <c r="A51" s="79" t="s">
        <v>144</v>
      </c>
      <c r="B51" s="78" t="s">
        <v>7</v>
      </c>
      <c r="C51" s="120" t="s">
        <v>63</v>
      </c>
      <c r="D51" s="124" t="s">
        <v>137</v>
      </c>
      <c r="E51" s="151" t="s">
        <v>139</v>
      </c>
      <c r="F51" s="158"/>
      <c r="G51" s="121" t="s">
        <v>145</v>
      </c>
      <c r="H51" s="80">
        <v>817000</v>
      </c>
      <c r="I51" s="81">
        <v>339991.82</v>
      </c>
      <c r="J51" s="82">
        <f t="shared" si="3"/>
        <v>477008.18</v>
      </c>
      <c r="K51" s="117" t="str">
        <f t="shared" si="4"/>
        <v>90401130150100590111</v>
      </c>
      <c r="L51" s="83" t="str">
        <f t="shared" si="5"/>
        <v>90401130150100590111</v>
      </c>
    </row>
    <row r="52" spans="1:12" s="84" customFormat="1" ht="33.75">
      <c r="A52" s="79" t="s">
        <v>146</v>
      </c>
      <c r="B52" s="78" t="s">
        <v>7</v>
      </c>
      <c r="C52" s="120" t="s">
        <v>63</v>
      </c>
      <c r="D52" s="124" t="s">
        <v>137</v>
      </c>
      <c r="E52" s="151" t="s">
        <v>139</v>
      </c>
      <c r="F52" s="158"/>
      <c r="G52" s="121" t="s">
        <v>147</v>
      </c>
      <c r="H52" s="80">
        <v>247000</v>
      </c>
      <c r="I52" s="81">
        <v>85214.59</v>
      </c>
      <c r="J52" s="82">
        <f t="shared" si="3"/>
        <v>161785.41</v>
      </c>
      <c r="K52" s="117" t="str">
        <f t="shared" si="4"/>
        <v>90401130150100590119</v>
      </c>
      <c r="L52" s="83" t="str">
        <f t="shared" si="5"/>
        <v>90401130150100590119</v>
      </c>
    </row>
    <row r="53" spans="1:12" s="84" customFormat="1" ht="22.5">
      <c r="A53" s="79" t="s">
        <v>117</v>
      </c>
      <c r="B53" s="78" t="s">
        <v>7</v>
      </c>
      <c r="C53" s="120" t="s">
        <v>63</v>
      </c>
      <c r="D53" s="124" t="s">
        <v>137</v>
      </c>
      <c r="E53" s="151" t="s">
        <v>139</v>
      </c>
      <c r="F53" s="158"/>
      <c r="G53" s="121" t="s">
        <v>118</v>
      </c>
      <c r="H53" s="80">
        <v>4000</v>
      </c>
      <c r="I53" s="81">
        <v>1000</v>
      </c>
      <c r="J53" s="82">
        <f t="shared" si="3"/>
        <v>3000</v>
      </c>
      <c r="K53" s="117" t="str">
        <f t="shared" si="4"/>
        <v>90401130150100590242</v>
      </c>
      <c r="L53" s="83" t="str">
        <f t="shared" si="5"/>
        <v>90401130150100590242</v>
      </c>
    </row>
    <row r="54" spans="1:12" s="84" customFormat="1">
      <c r="A54" s="79" t="s">
        <v>119</v>
      </c>
      <c r="B54" s="78" t="s">
        <v>7</v>
      </c>
      <c r="C54" s="120" t="s">
        <v>63</v>
      </c>
      <c r="D54" s="124" t="s">
        <v>137</v>
      </c>
      <c r="E54" s="151" t="s">
        <v>139</v>
      </c>
      <c r="F54" s="158"/>
      <c r="G54" s="121" t="s">
        <v>120</v>
      </c>
      <c r="H54" s="80">
        <v>322000</v>
      </c>
      <c r="I54" s="81">
        <v>121336</v>
      </c>
      <c r="J54" s="82">
        <f t="shared" si="3"/>
        <v>200664</v>
      </c>
      <c r="K54" s="117" t="str">
        <f t="shared" si="4"/>
        <v>90401130150100590244</v>
      </c>
      <c r="L54" s="83" t="str">
        <f t="shared" si="5"/>
        <v>90401130150100590244</v>
      </c>
    </row>
    <row r="55" spans="1:12" s="84" customFormat="1">
      <c r="A55" s="79" t="s">
        <v>152</v>
      </c>
      <c r="B55" s="78" t="s">
        <v>7</v>
      </c>
      <c r="C55" s="120" t="s">
        <v>63</v>
      </c>
      <c r="D55" s="124" t="s">
        <v>137</v>
      </c>
      <c r="E55" s="151" t="s">
        <v>139</v>
      </c>
      <c r="F55" s="158"/>
      <c r="G55" s="121" t="s">
        <v>153</v>
      </c>
      <c r="H55" s="80">
        <v>4000</v>
      </c>
      <c r="I55" s="81">
        <v>537</v>
      </c>
      <c r="J55" s="82">
        <f t="shared" si="3"/>
        <v>3463</v>
      </c>
      <c r="K55" s="117" t="str">
        <f t="shared" si="4"/>
        <v>90401130150100590852</v>
      </c>
      <c r="L55" s="83" t="str">
        <f t="shared" si="5"/>
        <v>90401130150100590852</v>
      </c>
    </row>
    <row r="56" spans="1:12" s="84" customFormat="1" ht="22.5">
      <c r="A56" s="79" t="s">
        <v>108</v>
      </c>
      <c r="B56" s="78" t="s">
        <v>7</v>
      </c>
      <c r="C56" s="120" t="s">
        <v>63</v>
      </c>
      <c r="D56" s="124" t="s">
        <v>159</v>
      </c>
      <c r="E56" s="151" t="s">
        <v>161</v>
      </c>
      <c r="F56" s="158"/>
      <c r="G56" s="121" t="s">
        <v>109</v>
      </c>
      <c r="H56" s="80">
        <v>67000</v>
      </c>
      <c r="I56" s="81">
        <v>24424</v>
      </c>
      <c r="J56" s="82">
        <f t="shared" si="3"/>
        <v>42576</v>
      </c>
      <c r="K56" s="117" t="str">
        <f t="shared" si="4"/>
        <v>90402039990051180121</v>
      </c>
      <c r="L56" s="83" t="str">
        <f t="shared" si="5"/>
        <v>90402039990051180121</v>
      </c>
    </row>
    <row r="57" spans="1:12" s="84" customFormat="1" ht="33.75">
      <c r="A57" s="79" t="s">
        <v>110</v>
      </c>
      <c r="B57" s="78" t="s">
        <v>7</v>
      </c>
      <c r="C57" s="120" t="s">
        <v>63</v>
      </c>
      <c r="D57" s="124" t="s">
        <v>159</v>
      </c>
      <c r="E57" s="151" t="s">
        <v>161</v>
      </c>
      <c r="F57" s="158"/>
      <c r="G57" s="121" t="s">
        <v>111</v>
      </c>
      <c r="H57" s="80">
        <v>20000</v>
      </c>
      <c r="I57" s="81">
        <v>6530.15</v>
      </c>
      <c r="J57" s="82">
        <f t="shared" si="3"/>
        <v>13469.85</v>
      </c>
      <c r="K57" s="117" t="str">
        <f t="shared" si="4"/>
        <v>90402039990051180129</v>
      </c>
      <c r="L57" s="83" t="str">
        <f t="shared" si="5"/>
        <v>90402039990051180129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159</v>
      </c>
      <c r="E58" s="151" t="s">
        <v>161</v>
      </c>
      <c r="F58" s="158"/>
      <c r="G58" s="121" t="s">
        <v>120</v>
      </c>
      <c r="H58" s="80">
        <v>14900</v>
      </c>
      <c r="I58" s="81">
        <v>0</v>
      </c>
      <c r="J58" s="82">
        <f t="shared" si="3"/>
        <v>14900</v>
      </c>
      <c r="K58" s="117" t="str">
        <f t="shared" si="4"/>
        <v>90402039990051180244</v>
      </c>
      <c r="L58" s="83" t="str">
        <f t="shared" si="5"/>
        <v>90402039990051180244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171</v>
      </c>
      <c r="E59" s="151" t="s">
        <v>173</v>
      </c>
      <c r="F59" s="158"/>
      <c r="G59" s="121" t="s">
        <v>120</v>
      </c>
      <c r="H59" s="80">
        <v>5000</v>
      </c>
      <c r="I59" s="81">
        <v>0</v>
      </c>
      <c r="J59" s="82">
        <f t="shared" si="3"/>
        <v>5000</v>
      </c>
      <c r="K59" s="117" t="str">
        <f t="shared" si="4"/>
        <v>90403100170280390244</v>
      </c>
      <c r="L59" s="83" t="str">
        <f t="shared" si="5"/>
        <v>90403100170280390244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171</v>
      </c>
      <c r="E60" s="151" t="s">
        <v>177</v>
      </c>
      <c r="F60" s="158"/>
      <c r="G60" s="121" t="s">
        <v>120</v>
      </c>
      <c r="H60" s="80">
        <v>113987</v>
      </c>
      <c r="I60" s="81">
        <v>0</v>
      </c>
      <c r="J60" s="82">
        <f t="shared" si="3"/>
        <v>113987</v>
      </c>
      <c r="K60" s="117" t="str">
        <f t="shared" si="4"/>
        <v>90403109990070550244</v>
      </c>
      <c r="L60" s="83" t="str">
        <f t="shared" si="5"/>
        <v>90403109990070550244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182</v>
      </c>
      <c r="E61" s="151" t="s">
        <v>184</v>
      </c>
      <c r="F61" s="158"/>
      <c r="G61" s="121" t="s">
        <v>120</v>
      </c>
      <c r="H61" s="80">
        <v>5000</v>
      </c>
      <c r="I61" s="81">
        <v>0</v>
      </c>
      <c r="J61" s="82">
        <f t="shared" si="3"/>
        <v>5000</v>
      </c>
      <c r="K61" s="117" t="str">
        <f t="shared" si="4"/>
        <v>90403140160120380244</v>
      </c>
      <c r="L61" s="83" t="str">
        <f t="shared" si="5"/>
        <v>90403140160120380244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182</v>
      </c>
      <c r="E62" s="151" t="s">
        <v>188</v>
      </c>
      <c r="F62" s="158"/>
      <c r="G62" s="121" t="s">
        <v>120</v>
      </c>
      <c r="H62" s="80">
        <v>154000</v>
      </c>
      <c r="I62" s="81">
        <v>152147.4</v>
      </c>
      <c r="J62" s="82">
        <f t="shared" si="3"/>
        <v>1852.6</v>
      </c>
      <c r="K62" s="117" t="str">
        <f t="shared" si="4"/>
        <v>90403140170129990244</v>
      </c>
      <c r="L62" s="83" t="str">
        <f t="shared" si="5"/>
        <v>90403140170129990244</v>
      </c>
    </row>
    <row r="63" spans="1:12" s="84" customFormat="1" ht="45">
      <c r="A63" s="79" t="s">
        <v>195</v>
      </c>
      <c r="B63" s="78" t="s">
        <v>7</v>
      </c>
      <c r="C63" s="120" t="s">
        <v>63</v>
      </c>
      <c r="D63" s="124" t="s">
        <v>182</v>
      </c>
      <c r="E63" s="151" t="s">
        <v>192</v>
      </c>
      <c r="F63" s="158"/>
      <c r="G63" s="121" t="s">
        <v>196</v>
      </c>
      <c r="H63" s="80">
        <v>367200</v>
      </c>
      <c r="I63" s="81">
        <v>240000</v>
      </c>
      <c r="J63" s="82">
        <f t="shared" si="3"/>
        <v>127200</v>
      </c>
      <c r="K63" s="117" t="str">
        <f t="shared" si="4"/>
        <v>90403149990080550123</v>
      </c>
      <c r="L63" s="83" t="str">
        <f t="shared" si="5"/>
        <v>90403149990080550123</v>
      </c>
    </row>
    <row r="64" spans="1:12" s="84" customFormat="1">
      <c r="A64" s="79" t="s">
        <v>119</v>
      </c>
      <c r="B64" s="78" t="s">
        <v>7</v>
      </c>
      <c r="C64" s="120" t="s">
        <v>63</v>
      </c>
      <c r="D64" s="124" t="s">
        <v>182</v>
      </c>
      <c r="E64" s="151" t="s">
        <v>192</v>
      </c>
      <c r="F64" s="158"/>
      <c r="G64" s="121" t="s">
        <v>120</v>
      </c>
      <c r="H64" s="80">
        <v>90240</v>
      </c>
      <c r="I64" s="81">
        <v>57600</v>
      </c>
      <c r="J64" s="82">
        <f t="shared" si="3"/>
        <v>32640</v>
      </c>
      <c r="K64" s="117" t="str">
        <f t="shared" si="4"/>
        <v>90403149990080550244</v>
      </c>
      <c r="L64" s="83" t="str">
        <f t="shared" si="5"/>
        <v>90403149990080550244</v>
      </c>
    </row>
    <row r="65" spans="1:12" s="84" customFormat="1">
      <c r="A65" s="79" t="s">
        <v>119</v>
      </c>
      <c r="B65" s="78" t="s">
        <v>7</v>
      </c>
      <c r="C65" s="120" t="s">
        <v>63</v>
      </c>
      <c r="D65" s="124" t="s">
        <v>204</v>
      </c>
      <c r="E65" s="151" t="s">
        <v>206</v>
      </c>
      <c r="F65" s="158"/>
      <c r="G65" s="121" t="s">
        <v>120</v>
      </c>
      <c r="H65" s="80">
        <v>19200</v>
      </c>
      <c r="I65" s="81">
        <v>0</v>
      </c>
      <c r="J65" s="82">
        <f t="shared" si="3"/>
        <v>19200</v>
      </c>
      <c r="K65" s="117" t="str">
        <f t="shared" si="4"/>
        <v>90404059990073880244</v>
      </c>
      <c r="L65" s="83" t="str">
        <f t="shared" si="5"/>
        <v>90404059990073880244</v>
      </c>
    </row>
    <row r="66" spans="1:12" s="84" customFormat="1">
      <c r="A66" s="79" t="s">
        <v>119</v>
      </c>
      <c r="B66" s="78" t="s">
        <v>7</v>
      </c>
      <c r="C66" s="120" t="s">
        <v>63</v>
      </c>
      <c r="D66" s="124" t="s">
        <v>211</v>
      </c>
      <c r="E66" s="151" t="s">
        <v>213</v>
      </c>
      <c r="F66" s="158"/>
      <c r="G66" s="121" t="s">
        <v>120</v>
      </c>
      <c r="H66" s="80">
        <v>365000</v>
      </c>
      <c r="I66" s="81">
        <v>247319.97</v>
      </c>
      <c r="J66" s="82">
        <f t="shared" si="3"/>
        <v>117680.03</v>
      </c>
      <c r="K66" s="117" t="str">
        <f t="shared" si="4"/>
        <v>90404090140180570244</v>
      </c>
      <c r="L66" s="83" t="str">
        <f t="shared" si="5"/>
        <v>90404090140180570244</v>
      </c>
    </row>
    <row r="67" spans="1:12" s="84" customFormat="1">
      <c r="A67" s="79" t="s">
        <v>119</v>
      </c>
      <c r="B67" s="78" t="s">
        <v>7</v>
      </c>
      <c r="C67" s="120" t="s">
        <v>63</v>
      </c>
      <c r="D67" s="124" t="s">
        <v>218</v>
      </c>
      <c r="E67" s="151" t="s">
        <v>220</v>
      </c>
      <c r="F67" s="158"/>
      <c r="G67" s="121" t="s">
        <v>120</v>
      </c>
      <c r="H67" s="80">
        <v>10000</v>
      </c>
      <c r="I67" s="81">
        <v>0</v>
      </c>
      <c r="J67" s="82">
        <f t="shared" si="3"/>
        <v>10000</v>
      </c>
      <c r="K67" s="117" t="str">
        <f t="shared" si="4"/>
        <v>90404129990020460244</v>
      </c>
      <c r="L67" s="83" t="str">
        <f t="shared" si="5"/>
        <v>90404129990020460244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228</v>
      </c>
      <c r="E68" s="151" t="s">
        <v>230</v>
      </c>
      <c r="F68" s="158"/>
      <c r="G68" s="121" t="s">
        <v>120</v>
      </c>
      <c r="H68" s="80">
        <v>721000</v>
      </c>
      <c r="I68" s="81">
        <v>458487.37</v>
      </c>
      <c r="J68" s="82">
        <f t="shared" si="3"/>
        <v>262512.63</v>
      </c>
      <c r="K68" s="117" t="str">
        <f t="shared" si="4"/>
        <v>90405030110229990244</v>
      </c>
      <c r="L68" s="83" t="str">
        <f t="shared" si="5"/>
        <v>90405030110229990244</v>
      </c>
    </row>
    <row r="69" spans="1:12" s="84" customFormat="1" ht="22.5">
      <c r="A69" s="79" t="s">
        <v>129</v>
      </c>
      <c r="B69" s="78" t="s">
        <v>7</v>
      </c>
      <c r="C69" s="120" t="s">
        <v>63</v>
      </c>
      <c r="D69" s="124" t="s">
        <v>228</v>
      </c>
      <c r="E69" s="151" t="s">
        <v>230</v>
      </c>
      <c r="F69" s="158"/>
      <c r="G69" s="121" t="s">
        <v>130</v>
      </c>
      <c r="H69" s="80">
        <v>51900</v>
      </c>
      <c r="I69" s="81">
        <v>22691</v>
      </c>
      <c r="J69" s="82">
        <f t="shared" si="3"/>
        <v>29209</v>
      </c>
      <c r="K69" s="117" t="str">
        <f t="shared" si="4"/>
        <v>90405030110229990851</v>
      </c>
      <c r="L69" s="83" t="str">
        <f t="shared" si="5"/>
        <v>90405030110229990851</v>
      </c>
    </row>
    <row r="70" spans="1:12" s="84" customFormat="1">
      <c r="A70" s="79" t="s">
        <v>152</v>
      </c>
      <c r="B70" s="78" t="s">
        <v>7</v>
      </c>
      <c r="C70" s="120" t="s">
        <v>63</v>
      </c>
      <c r="D70" s="124" t="s">
        <v>228</v>
      </c>
      <c r="E70" s="151" t="s">
        <v>230</v>
      </c>
      <c r="F70" s="158"/>
      <c r="G70" s="121" t="s">
        <v>153</v>
      </c>
      <c r="H70" s="80">
        <v>4000</v>
      </c>
      <c r="I70" s="81">
        <v>0</v>
      </c>
      <c r="J70" s="82">
        <f t="shared" si="3"/>
        <v>4000</v>
      </c>
      <c r="K70" s="117" t="str">
        <f t="shared" si="4"/>
        <v>90405030110229990852</v>
      </c>
      <c r="L70" s="83" t="str">
        <f t="shared" si="5"/>
        <v>90405030110229990852</v>
      </c>
    </row>
    <row r="71" spans="1:12" s="84" customFormat="1">
      <c r="A71" s="79" t="s">
        <v>239</v>
      </c>
      <c r="B71" s="78" t="s">
        <v>7</v>
      </c>
      <c r="C71" s="120" t="s">
        <v>63</v>
      </c>
      <c r="D71" s="124" t="s">
        <v>228</v>
      </c>
      <c r="E71" s="151" t="s">
        <v>236</v>
      </c>
      <c r="F71" s="158"/>
      <c r="G71" s="121" t="s">
        <v>240</v>
      </c>
      <c r="H71" s="80">
        <v>48000</v>
      </c>
      <c r="I71" s="81">
        <v>48000</v>
      </c>
      <c r="J71" s="82">
        <f t="shared" si="3"/>
        <v>0</v>
      </c>
      <c r="K71" s="117" t="str">
        <f t="shared" si="4"/>
        <v>90405030110289990540</v>
      </c>
      <c r="L71" s="83" t="str">
        <f t="shared" si="5"/>
        <v>90405030110289990540</v>
      </c>
    </row>
    <row r="72" spans="1:12" s="84" customFormat="1">
      <c r="A72" s="79" t="s">
        <v>119</v>
      </c>
      <c r="B72" s="78" t="s">
        <v>7</v>
      </c>
      <c r="C72" s="120" t="s">
        <v>63</v>
      </c>
      <c r="D72" s="124" t="s">
        <v>228</v>
      </c>
      <c r="E72" s="151" t="s">
        <v>242</v>
      </c>
      <c r="F72" s="158"/>
      <c r="G72" s="121" t="s">
        <v>120</v>
      </c>
      <c r="H72" s="80">
        <v>333009.15000000002</v>
      </c>
      <c r="I72" s="81">
        <v>332957</v>
      </c>
      <c r="J72" s="82">
        <f t="shared" si="3"/>
        <v>52.15</v>
      </c>
      <c r="K72" s="117" t="str">
        <f t="shared" si="4"/>
        <v>904050301102S030А244</v>
      </c>
      <c r="L72" s="83" t="str">
        <f t="shared" si="5"/>
        <v>904050301102S030А244</v>
      </c>
    </row>
    <row r="73" spans="1:12" s="84" customFormat="1">
      <c r="A73" s="79" t="s">
        <v>119</v>
      </c>
      <c r="B73" s="78" t="s">
        <v>7</v>
      </c>
      <c r="C73" s="120" t="s">
        <v>63</v>
      </c>
      <c r="D73" s="124" t="s">
        <v>228</v>
      </c>
      <c r="E73" s="151" t="s">
        <v>246</v>
      </c>
      <c r="F73" s="158"/>
      <c r="G73" s="121" t="s">
        <v>120</v>
      </c>
      <c r="H73" s="80">
        <v>1767745.4</v>
      </c>
      <c r="I73" s="81">
        <v>0</v>
      </c>
      <c r="J73" s="82">
        <f t="shared" si="3"/>
        <v>1767745.4</v>
      </c>
      <c r="K73" s="117" t="str">
        <f t="shared" si="4"/>
        <v>904050301102S030В244</v>
      </c>
      <c r="L73" s="83" t="str">
        <f t="shared" si="5"/>
        <v>904050301102S030В244</v>
      </c>
    </row>
    <row r="74" spans="1:12" s="84" customFormat="1">
      <c r="A74" s="79" t="s">
        <v>239</v>
      </c>
      <c r="B74" s="78" t="s">
        <v>7</v>
      </c>
      <c r="C74" s="120" t="s">
        <v>63</v>
      </c>
      <c r="D74" s="124" t="s">
        <v>228</v>
      </c>
      <c r="E74" s="151" t="s">
        <v>250</v>
      </c>
      <c r="F74" s="158"/>
      <c r="G74" s="121" t="s">
        <v>240</v>
      </c>
      <c r="H74" s="80">
        <v>293000</v>
      </c>
      <c r="I74" s="81">
        <v>139000</v>
      </c>
      <c r="J74" s="82">
        <f t="shared" si="3"/>
        <v>154000</v>
      </c>
      <c r="K74" s="117" t="str">
        <f t="shared" si="4"/>
        <v>90405030110381340540</v>
      </c>
      <c r="L74" s="83" t="str">
        <f t="shared" si="5"/>
        <v>90405030110381340540</v>
      </c>
    </row>
    <row r="75" spans="1:12" s="84" customFormat="1">
      <c r="A75" s="79" t="s">
        <v>119</v>
      </c>
      <c r="B75" s="78" t="s">
        <v>7</v>
      </c>
      <c r="C75" s="120" t="s">
        <v>63</v>
      </c>
      <c r="D75" s="124" t="s">
        <v>257</v>
      </c>
      <c r="E75" s="151" t="s">
        <v>259</v>
      </c>
      <c r="F75" s="158"/>
      <c r="G75" s="121" t="s">
        <v>120</v>
      </c>
      <c r="H75" s="80">
        <v>9300</v>
      </c>
      <c r="I75" s="81">
        <v>0</v>
      </c>
      <c r="J75" s="82">
        <f t="shared" si="3"/>
        <v>9300</v>
      </c>
      <c r="K75" s="117" t="str">
        <f t="shared" si="4"/>
        <v>9040605011G252690244</v>
      </c>
      <c r="L75" s="83" t="str">
        <f t="shared" si="5"/>
        <v>9040605011G252690244</v>
      </c>
    </row>
    <row r="76" spans="1:12" s="84" customFormat="1">
      <c r="A76" s="79" t="s">
        <v>239</v>
      </c>
      <c r="B76" s="78" t="s">
        <v>7</v>
      </c>
      <c r="C76" s="120" t="s">
        <v>63</v>
      </c>
      <c r="D76" s="124" t="s">
        <v>267</v>
      </c>
      <c r="E76" s="151" t="s">
        <v>269</v>
      </c>
      <c r="F76" s="158"/>
      <c r="G76" s="121" t="s">
        <v>240</v>
      </c>
      <c r="H76" s="80">
        <v>1071000</v>
      </c>
      <c r="I76" s="81">
        <v>476000</v>
      </c>
      <c r="J76" s="82">
        <f t="shared" si="3"/>
        <v>595000</v>
      </c>
      <c r="K76" s="117" t="str">
        <f t="shared" si="4"/>
        <v>90408010120181690540</v>
      </c>
      <c r="L76" s="83" t="str">
        <f t="shared" si="5"/>
        <v>90408010120181690540</v>
      </c>
    </row>
    <row r="77" spans="1:12" s="84" customFormat="1">
      <c r="A77" s="79" t="s">
        <v>239</v>
      </c>
      <c r="B77" s="78" t="s">
        <v>7</v>
      </c>
      <c r="C77" s="120" t="s">
        <v>63</v>
      </c>
      <c r="D77" s="124" t="s">
        <v>267</v>
      </c>
      <c r="E77" s="151" t="s">
        <v>272</v>
      </c>
      <c r="F77" s="158"/>
      <c r="G77" s="121" t="s">
        <v>240</v>
      </c>
      <c r="H77" s="80">
        <v>20000</v>
      </c>
      <c r="I77" s="81">
        <v>3700</v>
      </c>
      <c r="J77" s="82">
        <f t="shared" si="3"/>
        <v>16300</v>
      </c>
      <c r="K77" s="117" t="str">
        <f t="shared" si="4"/>
        <v>90408010120282220540</v>
      </c>
      <c r="L77" s="83" t="str">
        <f t="shared" si="5"/>
        <v>90408010120282220540</v>
      </c>
    </row>
    <row r="78" spans="1:12" s="84" customFormat="1">
      <c r="A78" s="79" t="s">
        <v>119</v>
      </c>
      <c r="B78" s="78" t="s">
        <v>7</v>
      </c>
      <c r="C78" s="120" t="s">
        <v>63</v>
      </c>
      <c r="D78" s="124" t="s">
        <v>276</v>
      </c>
      <c r="E78" s="151" t="s">
        <v>278</v>
      </c>
      <c r="F78" s="158"/>
      <c r="G78" s="121" t="s">
        <v>120</v>
      </c>
      <c r="H78" s="80">
        <v>85000</v>
      </c>
      <c r="I78" s="81">
        <v>14864.52</v>
      </c>
      <c r="J78" s="82">
        <f t="shared" si="3"/>
        <v>70135.48</v>
      </c>
      <c r="K78" s="117" t="str">
        <f t="shared" si="4"/>
        <v>90408040120100590244</v>
      </c>
      <c r="L78" s="83" t="str">
        <f t="shared" si="5"/>
        <v>90408040120100590244</v>
      </c>
    </row>
    <row r="79" spans="1:12" s="84" customFormat="1">
      <c r="A79" s="79" t="s">
        <v>121</v>
      </c>
      <c r="B79" s="78" t="s">
        <v>7</v>
      </c>
      <c r="C79" s="120" t="s">
        <v>63</v>
      </c>
      <c r="D79" s="124" t="s">
        <v>276</v>
      </c>
      <c r="E79" s="151" t="s">
        <v>278</v>
      </c>
      <c r="F79" s="158"/>
      <c r="G79" s="121" t="s">
        <v>122</v>
      </c>
      <c r="H79" s="80">
        <v>131000</v>
      </c>
      <c r="I79" s="81">
        <v>87523.03</v>
      </c>
      <c r="J79" s="82">
        <f t="shared" si="3"/>
        <v>43476.97</v>
      </c>
      <c r="K79" s="117" t="str">
        <f t="shared" si="4"/>
        <v>90408040120100590247</v>
      </c>
      <c r="L79" s="83" t="str">
        <f t="shared" si="5"/>
        <v>90408040120100590247</v>
      </c>
    </row>
    <row r="80" spans="1:12" ht="5.25" hidden="1" customHeight="1" thickBot="1">
      <c r="A80" s="18"/>
      <c r="B80" s="30"/>
      <c r="C80" s="31"/>
      <c r="D80" s="31"/>
      <c r="E80" s="31"/>
      <c r="F80" s="31"/>
      <c r="G80" s="31"/>
      <c r="H80" s="47"/>
      <c r="I80" s="48"/>
      <c r="J80" s="53"/>
      <c r="K80" s="115"/>
    </row>
    <row r="81" spans="1:12" ht="13.5" thickBot="1">
      <c r="A81" s="26"/>
      <c r="B81" s="26"/>
      <c r="C81" s="22"/>
      <c r="D81" s="22"/>
      <c r="E81" s="22"/>
      <c r="F81" s="22"/>
      <c r="G81" s="22"/>
      <c r="H81" s="46"/>
      <c r="I81" s="46"/>
      <c r="J81" s="46"/>
      <c r="K81" s="46"/>
    </row>
    <row r="82" spans="1:12" ht="28.5" customHeight="1" thickBot="1">
      <c r="A82" s="41" t="s">
        <v>18</v>
      </c>
      <c r="B82" s="42">
        <v>450</v>
      </c>
      <c r="C82" s="212" t="s">
        <v>17</v>
      </c>
      <c r="D82" s="213"/>
      <c r="E82" s="213"/>
      <c r="F82" s="213"/>
      <c r="G82" s="214"/>
      <c r="H82" s="54">
        <f>0-H90</f>
        <v>-716000</v>
      </c>
      <c r="I82" s="54">
        <f>I15-I41</f>
        <v>619013.43000000005</v>
      </c>
      <c r="J82" s="92" t="s">
        <v>17</v>
      </c>
    </row>
    <row r="83" spans="1:12">
      <c r="A83" s="26"/>
      <c r="B83" s="146"/>
      <c r="C83" s="22"/>
      <c r="D83" s="22"/>
      <c r="E83" s="22"/>
      <c r="F83" s="22"/>
      <c r="G83" s="22"/>
      <c r="H83" s="22"/>
      <c r="I83" s="22"/>
      <c r="J83" s="22"/>
    </row>
    <row r="84" spans="1:12" ht="15">
      <c r="A84" s="178" t="s">
        <v>32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47"/>
    </row>
    <row r="85" spans="1:12">
      <c r="A85" s="8"/>
      <c r="B85" s="25"/>
      <c r="C85" s="9"/>
      <c r="D85" s="9"/>
      <c r="E85" s="9"/>
      <c r="F85" s="9"/>
      <c r="G85" s="9"/>
      <c r="H85" s="10"/>
      <c r="I85" s="10"/>
      <c r="J85" s="40" t="s">
        <v>27</v>
      </c>
      <c r="K85" s="40"/>
    </row>
    <row r="86" spans="1:12" ht="17.100000000000001" customHeight="1">
      <c r="A86" s="179" t="s">
        <v>39</v>
      </c>
      <c r="B86" s="179" t="s">
        <v>40</v>
      </c>
      <c r="C86" s="191" t="s">
        <v>45</v>
      </c>
      <c r="D86" s="192"/>
      <c r="E86" s="192"/>
      <c r="F86" s="192"/>
      <c r="G86" s="193"/>
      <c r="H86" s="179" t="s">
        <v>42</v>
      </c>
      <c r="I86" s="179" t="s">
        <v>23</v>
      </c>
      <c r="J86" s="179" t="s">
        <v>43</v>
      </c>
      <c r="K86" s="150"/>
    </row>
    <row r="87" spans="1:12" ht="17.100000000000001" customHeight="1">
      <c r="A87" s="180"/>
      <c r="B87" s="180"/>
      <c r="C87" s="194"/>
      <c r="D87" s="195"/>
      <c r="E87" s="195"/>
      <c r="F87" s="195"/>
      <c r="G87" s="196"/>
      <c r="H87" s="180"/>
      <c r="I87" s="180"/>
      <c r="J87" s="180"/>
      <c r="K87" s="150"/>
    </row>
    <row r="88" spans="1:12" ht="17.100000000000001" customHeight="1">
      <c r="A88" s="181"/>
      <c r="B88" s="181"/>
      <c r="C88" s="197"/>
      <c r="D88" s="198"/>
      <c r="E88" s="198"/>
      <c r="F88" s="198"/>
      <c r="G88" s="199"/>
      <c r="H88" s="181"/>
      <c r="I88" s="181"/>
      <c r="J88" s="181"/>
      <c r="K88" s="150"/>
    </row>
    <row r="89" spans="1:12" ht="13.5" thickBot="1">
      <c r="A89" s="70">
        <v>1</v>
      </c>
      <c r="B89" s="12">
        <v>2</v>
      </c>
      <c r="C89" s="200">
        <v>3</v>
      </c>
      <c r="D89" s="201"/>
      <c r="E89" s="201"/>
      <c r="F89" s="201"/>
      <c r="G89" s="202"/>
      <c r="H89" s="13" t="s">
        <v>2</v>
      </c>
      <c r="I89" s="13" t="s">
        <v>25</v>
      </c>
      <c r="J89" s="13" t="s">
        <v>26</v>
      </c>
      <c r="K89" s="114"/>
    </row>
    <row r="90" spans="1:12" ht="12.75" customHeight="1">
      <c r="A90" s="74" t="s">
        <v>33</v>
      </c>
      <c r="B90" s="38" t="s">
        <v>8</v>
      </c>
      <c r="C90" s="182" t="s">
        <v>17</v>
      </c>
      <c r="D90" s="183"/>
      <c r="E90" s="183"/>
      <c r="F90" s="183"/>
      <c r="G90" s="184"/>
      <c r="H90" s="66">
        <f>H92+H96+H100</f>
        <v>716000</v>
      </c>
      <c r="I90" s="66">
        <f>I92+I96+I100</f>
        <v>-619013.43000000005</v>
      </c>
      <c r="J90" s="127">
        <f>J92+J96+J100</f>
        <v>1335013.43</v>
      </c>
    </row>
    <row r="91" spans="1:12" ht="12.75" customHeight="1">
      <c r="A91" s="75" t="s">
        <v>11</v>
      </c>
      <c r="B91" s="39"/>
      <c r="C91" s="206"/>
      <c r="D91" s="207"/>
      <c r="E91" s="207"/>
      <c r="F91" s="207"/>
      <c r="G91" s="208"/>
      <c r="H91" s="43"/>
      <c r="I91" s="44"/>
      <c r="J91" s="45"/>
    </row>
    <row r="92" spans="1:12" ht="12.75" customHeight="1">
      <c r="A92" s="74" t="s">
        <v>34</v>
      </c>
      <c r="B92" s="49" t="s">
        <v>12</v>
      </c>
      <c r="C92" s="209" t="s">
        <v>17</v>
      </c>
      <c r="D92" s="210"/>
      <c r="E92" s="210"/>
      <c r="F92" s="210"/>
      <c r="G92" s="211"/>
      <c r="H92" s="52">
        <v>0</v>
      </c>
      <c r="I92" s="52">
        <v>0</v>
      </c>
      <c r="J92" s="89">
        <v>0</v>
      </c>
    </row>
    <row r="93" spans="1:12" ht="12.75" customHeight="1">
      <c r="A93" s="75" t="s">
        <v>10</v>
      </c>
      <c r="B93" s="50"/>
      <c r="C93" s="160"/>
      <c r="D93" s="161"/>
      <c r="E93" s="161"/>
      <c r="F93" s="161"/>
      <c r="G93" s="162"/>
      <c r="H93" s="62"/>
      <c r="I93" s="63"/>
      <c r="J93" s="64"/>
    </row>
    <row r="94" spans="1:12" s="84" customFormat="1">
      <c r="A94" s="138"/>
      <c r="B94" s="139" t="s">
        <v>12</v>
      </c>
      <c r="C94" s="140"/>
      <c r="D94" s="168"/>
      <c r="E94" s="168"/>
      <c r="F94" s="168"/>
      <c r="G94" s="169"/>
      <c r="H94" s="141"/>
      <c r="I94" s="142"/>
      <c r="J94" s="143">
        <f>IF(IF(H94="",0,H94)=0,0,(IF(H94&gt;0,IF(I94&gt;H94,0,H94-I94),IF(I94&gt;H94,H94-I94,0))))</f>
        <v>0</v>
      </c>
      <c r="K94" s="144" t="str">
        <f>C94 &amp; D94 &amp; G94</f>
        <v/>
      </c>
      <c r="L94" s="145" t="str">
        <f>C94 &amp; D94 &amp; G94</f>
        <v/>
      </c>
    </row>
    <row r="95" spans="1:12" ht="12.75" hidden="1" customHeight="1">
      <c r="A95" s="76"/>
      <c r="B95" s="17"/>
      <c r="C95" s="14"/>
      <c r="D95" s="14"/>
      <c r="E95" s="14"/>
      <c r="F95" s="14"/>
      <c r="G95" s="14"/>
      <c r="H95" s="34"/>
      <c r="I95" s="35"/>
      <c r="J95" s="55"/>
      <c r="K95" s="116"/>
    </row>
    <row r="96" spans="1:12" ht="12.75" customHeight="1">
      <c r="A96" s="74" t="s">
        <v>35</v>
      </c>
      <c r="B96" s="50" t="s">
        <v>13</v>
      </c>
      <c r="C96" s="160" t="s">
        <v>17</v>
      </c>
      <c r="D96" s="161"/>
      <c r="E96" s="161"/>
      <c r="F96" s="161"/>
      <c r="G96" s="162"/>
      <c r="H96" s="52">
        <v>0</v>
      </c>
      <c r="I96" s="52">
        <v>0</v>
      </c>
      <c r="J96" s="90">
        <v>0</v>
      </c>
    </row>
    <row r="97" spans="1:12" ht="12.75" customHeight="1">
      <c r="A97" s="75" t="s">
        <v>10</v>
      </c>
      <c r="B97" s="50"/>
      <c r="C97" s="160"/>
      <c r="D97" s="161"/>
      <c r="E97" s="161"/>
      <c r="F97" s="161"/>
      <c r="G97" s="162"/>
      <c r="H97" s="62"/>
      <c r="I97" s="63"/>
      <c r="J97" s="64"/>
    </row>
    <row r="98" spans="1:12" s="84" customFormat="1">
      <c r="A98" s="138"/>
      <c r="B98" s="139" t="s">
        <v>13</v>
      </c>
      <c r="C98" s="140"/>
      <c r="D98" s="168"/>
      <c r="E98" s="168"/>
      <c r="F98" s="168"/>
      <c r="G98" s="169"/>
      <c r="H98" s="141"/>
      <c r="I98" s="142"/>
      <c r="J98" s="143">
        <f>IF(IF(H98="",0,H98)=0,0,(IF(H98&gt;0,IF(I98&gt;H98,0,H98-I98),IF(I98&gt;H98,H98-I98,0))))</f>
        <v>0</v>
      </c>
      <c r="K98" s="144" t="str">
        <f>C98 &amp; D98 &amp; G98</f>
        <v/>
      </c>
      <c r="L98" s="145" t="str">
        <f>C98 &amp; D98 &amp; G98</f>
        <v/>
      </c>
    </row>
    <row r="99" spans="1:12" ht="12.75" hidden="1" customHeight="1">
      <c r="A99" s="76"/>
      <c r="B99" s="16"/>
      <c r="C99" s="14"/>
      <c r="D99" s="14"/>
      <c r="E99" s="14"/>
      <c r="F99" s="14"/>
      <c r="G99" s="14"/>
      <c r="H99" s="34"/>
      <c r="I99" s="35"/>
      <c r="J99" s="55"/>
      <c r="K99" s="116"/>
    </row>
    <row r="100" spans="1:12" ht="12.75" customHeight="1">
      <c r="A100" s="74" t="s">
        <v>16</v>
      </c>
      <c r="B100" s="50" t="s">
        <v>9</v>
      </c>
      <c r="C100" s="165" t="s">
        <v>53</v>
      </c>
      <c r="D100" s="166"/>
      <c r="E100" s="166"/>
      <c r="F100" s="166"/>
      <c r="G100" s="167"/>
      <c r="H100" s="52">
        <v>716000</v>
      </c>
      <c r="I100" s="52">
        <v>-619013.43000000005</v>
      </c>
      <c r="J100" s="91">
        <f>IF(IF(H100="",0,H100)=0,0,(IF(H100&gt;0,IF(I100&gt;H100,0,H100-I100),IF(I100&gt;H100,H100-I100,0))))</f>
        <v>1335013.43</v>
      </c>
    </row>
    <row r="101" spans="1:12" ht="22.5">
      <c r="A101" s="74" t="s">
        <v>54</v>
      </c>
      <c r="B101" s="50" t="s">
        <v>9</v>
      </c>
      <c r="C101" s="165" t="s">
        <v>55</v>
      </c>
      <c r="D101" s="166"/>
      <c r="E101" s="166"/>
      <c r="F101" s="166"/>
      <c r="G101" s="167"/>
      <c r="H101" s="52">
        <v>0</v>
      </c>
      <c r="I101" s="52">
        <v>0</v>
      </c>
      <c r="J101" s="91">
        <f>IF(IF(H101="",0,H101)=0,0,(IF(H101&gt;0,IF(I101&gt;H101,0,H101-I101),IF(I101&gt;H101,H101-I101,0))))</f>
        <v>0</v>
      </c>
    </row>
    <row r="102" spans="1:12" ht="35.25" customHeight="1">
      <c r="A102" s="74" t="s">
        <v>57</v>
      </c>
      <c r="B102" s="50" t="s">
        <v>9</v>
      </c>
      <c r="C102" s="165" t="s">
        <v>56</v>
      </c>
      <c r="D102" s="166"/>
      <c r="E102" s="166"/>
      <c r="F102" s="166"/>
      <c r="G102" s="167"/>
      <c r="H102" s="52">
        <v>0</v>
      </c>
      <c r="I102" s="52">
        <v>0</v>
      </c>
      <c r="J102" s="91">
        <f>IF(IF(H102="",0,H102)=0,0,(IF(H102&gt;0,IF(I102&gt;H102,0,H102-I102),IF(I102&gt;H102,H102-I102,0))))</f>
        <v>0</v>
      </c>
    </row>
    <row r="103" spans="1:12" ht="22.5">
      <c r="A103" s="94" t="s">
        <v>90</v>
      </c>
      <c r="B103" s="110" t="s">
        <v>14</v>
      </c>
      <c r="C103" s="122" t="s">
        <v>69</v>
      </c>
      <c r="D103" s="173" t="s">
        <v>89</v>
      </c>
      <c r="E103" s="173"/>
      <c r="F103" s="173"/>
      <c r="G103" s="174"/>
      <c r="H103" s="77">
        <v>-8506481.5500000007</v>
      </c>
      <c r="I103" s="77">
        <v>-4238778.9800000004</v>
      </c>
      <c r="J103" s="65" t="s">
        <v>17</v>
      </c>
      <c r="K103" s="106" t="str">
        <f>C103 &amp; D103 &amp; G103</f>
        <v>00001050201100000510</v>
      </c>
      <c r="L103" s="4" t="str">
        <f>C103 &amp; D103 &amp; G103</f>
        <v>00001050201100000510</v>
      </c>
    </row>
    <row r="104" spans="1:12" ht="22.5">
      <c r="A104" s="95" t="s">
        <v>78</v>
      </c>
      <c r="B104" s="110" t="s">
        <v>15</v>
      </c>
      <c r="C104" s="122" t="s">
        <v>69</v>
      </c>
      <c r="D104" s="173" t="s">
        <v>79</v>
      </c>
      <c r="E104" s="173"/>
      <c r="F104" s="173"/>
      <c r="G104" s="174"/>
      <c r="H104" s="97">
        <v>9222481.5500000007</v>
      </c>
      <c r="I104" s="97">
        <v>3619765.55</v>
      </c>
      <c r="J104" s="98" t="s">
        <v>17</v>
      </c>
      <c r="K104" s="105" t="str">
        <f>C104 &amp; D104 &amp; G104</f>
        <v>00001050201100000610</v>
      </c>
      <c r="L104" s="4" t="str">
        <f>C104 &amp; D104 &amp; G104</f>
        <v>00001050201100000610</v>
      </c>
    </row>
    <row r="105" spans="1:12">
      <c r="A105" s="26"/>
      <c r="B105" s="14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>
      <c r="A106" s="26"/>
      <c r="B106" s="146"/>
      <c r="C106" s="22"/>
      <c r="D106" s="22"/>
      <c r="E106" s="22"/>
      <c r="F106" s="22"/>
      <c r="G106" s="22"/>
      <c r="H106" s="22"/>
      <c r="I106" s="22"/>
      <c r="J106" s="22"/>
      <c r="K106" s="93"/>
      <c r="L106" s="93"/>
    </row>
    <row r="107" spans="1:12" ht="21.75" customHeight="1">
      <c r="A107" s="24" t="s">
        <v>48</v>
      </c>
      <c r="B107" s="163"/>
      <c r="C107" s="163"/>
      <c r="D107" s="163"/>
      <c r="E107" s="146"/>
      <c r="F107" s="146"/>
      <c r="G107" s="22"/>
      <c r="H107" s="68" t="s">
        <v>50</v>
      </c>
      <c r="I107" s="148"/>
      <c r="J107" s="148"/>
      <c r="K107" s="93"/>
      <c r="L107" s="93"/>
    </row>
    <row r="108" spans="1:12">
      <c r="A108" s="149" t="s">
        <v>46</v>
      </c>
      <c r="B108" s="159" t="s">
        <v>47</v>
      </c>
      <c r="C108" s="159"/>
      <c r="D108" s="159"/>
      <c r="E108" s="146"/>
      <c r="F108" s="146"/>
      <c r="G108" s="22"/>
      <c r="H108" s="22"/>
      <c r="I108" s="69" t="s">
        <v>51</v>
      </c>
      <c r="J108" s="146" t="s">
        <v>47</v>
      </c>
      <c r="K108" s="93"/>
      <c r="L108" s="93"/>
    </row>
    <row r="109" spans="1:12">
      <c r="A109" s="149"/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 ht="21.75" customHeight="1">
      <c r="A110" s="149" t="s">
        <v>49</v>
      </c>
      <c r="B110" s="164"/>
      <c r="C110" s="164"/>
      <c r="D110" s="164"/>
      <c r="E110" s="119"/>
      <c r="F110" s="119"/>
      <c r="G110" s="22"/>
      <c r="H110" s="22"/>
      <c r="I110" s="22"/>
      <c r="J110" s="22"/>
      <c r="K110" s="93"/>
      <c r="L110" s="93"/>
    </row>
    <row r="111" spans="1:12">
      <c r="A111" s="149" t="s">
        <v>46</v>
      </c>
      <c r="B111" s="159" t="s">
        <v>47</v>
      </c>
      <c r="C111" s="159"/>
      <c r="D111" s="159"/>
      <c r="E111" s="146"/>
      <c r="F111" s="146"/>
      <c r="G111" s="22"/>
      <c r="H111" s="22"/>
      <c r="I111" s="22"/>
      <c r="J111" s="22"/>
      <c r="K111" s="93"/>
      <c r="L111" s="93"/>
    </row>
    <row r="112" spans="1:12">
      <c r="A112" s="149"/>
      <c r="B112" s="146"/>
      <c r="C112" s="22"/>
      <c r="D112" s="22"/>
      <c r="E112" s="22"/>
      <c r="F112" s="22"/>
      <c r="G112" s="22"/>
      <c r="H112" s="22"/>
      <c r="I112" s="22"/>
      <c r="J112" s="22"/>
      <c r="K112" s="93"/>
      <c r="L112" s="93"/>
    </row>
    <row r="113" spans="1:12">
      <c r="A113" s="149" t="s">
        <v>31</v>
      </c>
      <c r="B113" s="146"/>
      <c r="C113" s="22"/>
      <c r="D113" s="22"/>
      <c r="E113" s="22"/>
      <c r="F113" s="22"/>
      <c r="G113" s="22"/>
      <c r="H113" s="22"/>
      <c r="I113" s="22"/>
      <c r="J113" s="22"/>
      <c r="K113" s="93"/>
      <c r="L113" s="93"/>
    </row>
    <row r="114" spans="1:12">
      <c r="A114" s="26"/>
      <c r="B114" s="146"/>
      <c r="C114" s="22"/>
      <c r="D114" s="22"/>
      <c r="E114" s="22"/>
      <c r="F114" s="22"/>
      <c r="G114" s="22"/>
      <c r="H114" s="22"/>
      <c r="I114" s="22"/>
      <c r="J114" s="22"/>
      <c r="K114" s="93"/>
      <c r="L114" s="93"/>
    </row>
    <row r="115" spans="1:12">
      <c r="K115" s="93"/>
      <c r="L115" s="93"/>
    </row>
    <row r="116" spans="1:12">
      <c r="K116" s="93"/>
      <c r="L116" s="93"/>
    </row>
    <row r="117" spans="1:12">
      <c r="K117" s="93"/>
      <c r="L117" s="93"/>
    </row>
    <row r="118" spans="1:12">
      <c r="K118" s="93"/>
      <c r="L118" s="93"/>
    </row>
    <row r="119" spans="1:12">
      <c r="K119" s="93"/>
      <c r="L119" s="93"/>
    </row>
    <row r="120" spans="1:12">
      <c r="K120" s="93"/>
      <c r="L120" s="93"/>
    </row>
  </sheetData>
  <mergeCells count="104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86:A88"/>
    <mergeCell ref="B86:B88"/>
    <mergeCell ref="J86:J88"/>
    <mergeCell ref="C15:G15"/>
    <mergeCell ref="C16:G16"/>
    <mergeCell ref="C40:G40"/>
    <mergeCell ref="A84:J84"/>
    <mergeCell ref="C42:G42"/>
    <mergeCell ref="H37:H39"/>
    <mergeCell ref="B37:B39"/>
    <mergeCell ref="A35:J35"/>
    <mergeCell ref="J37:J39"/>
    <mergeCell ref="I37:I39"/>
    <mergeCell ref="A37:A39"/>
    <mergeCell ref="C41:G41"/>
    <mergeCell ref="C37:G39"/>
    <mergeCell ref="I86:I88"/>
    <mergeCell ref="C82:G82"/>
    <mergeCell ref="H86:H88"/>
    <mergeCell ref="C86:G88"/>
    <mergeCell ref="E43:F43"/>
    <mergeCell ref="B111:D111"/>
    <mergeCell ref="C93:G93"/>
    <mergeCell ref="C96:G96"/>
    <mergeCell ref="C97:G97"/>
    <mergeCell ref="B107:D107"/>
    <mergeCell ref="B110:D110"/>
    <mergeCell ref="C100:G100"/>
    <mergeCell ref="C102:G102"/>
    <mergeCell ref="D104:G104"/>
    <mergeCell ref="C89:G89"/>
    <mergeCell ref="C90:G90"/>
    <mergeCell ref="C91:G91"/>
    <mergeCell ref="C92:G92"/>
    <mergeCell ref="B108:D108"/>
    <mergeCell ref="C101:G101"/>
    <mergeCell ref="D94:G94"/>
    <mergeCell ref="D103:G103"/>
    <mergeCell ref="D98:G98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D17:G17"/>
    <mergeCell ref="D18:G18"/>
    <mergeCell ref="D19:G19"/>
    <mergeCell ref="D20:G20"/>
    <mergeCell ref="D21:G21"/>
    <mergeCell ref="D22:G22"/>
    <mergeCell ref="E74:F74"/>
    <mergeCell ref="E75:F75"/>
    <mergeCell ref="E76:F76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28:G28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2023-01-30T11:53:34Z</dcterms:modified>
</cp:coreProperties>
</file>