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445" windowWidth="15480" windowHeight="5685" activeTab="1"/>
  </bookViews>
  <sheets>
    <sheet name="0503117 (ДетКБК)" sheetId="1" r:id="rId1"/>
    <sheet name="0503117 (ДетКБК.КОСГУ)" sheetId="2" r:id="rId2"/>
  </sheets>
  <calcPr calcId="145621" fullPrecision="0"/>
</workbook>
</file>

<file path=xl/calcChain.xml><?xml version="1.0" encoding="utf-8"?>
<calcChain xmlns="http://schemas.openxmlformats.org/spreadsheetml/2006/main">
  <c r="M33" i="2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45"/>
  <c r="K45"/>
  <c r="M44"/>
  <c r="K44"/>
  <c r="M105"/>
  <c r="M106"/>
  <c r="J84"/>
  <c r="I92"/>
  <c r="I84" s="1"/>
  <c r="J92"/>
  <c r="K96"/>
  <c r="M96"/>
  <c r="K100"/>
  <c r="M100"/>
  <c r="K102"/>
  <c r="K92" s="1"/>
  <c r="K103"/>
  <c r="K104"/>
  <c r="M33" i="1" l="1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45"/>
  <c r="K45"/>
  <c r="M44"/>
  <c r="K44"/>
  <c r="M105"/>
  <c r="M106"/>
  <c r="J84" l="1"/>
  <c r="I92"/>
  <c r="I84" s="1"/>
  <c r="J92"/>
  <c r="K96"/>
  <c r="M96"/>
  <c r="K100"/>
  <c r="M100"/>
  <c r="K102"/>
  <c r="K92" s="1"/>
  <c r="K103"/>
  <c r="K104"/>
</calcChain>
</file>

<file path=xl/sharedStrings.xml><?xml version="1.0" encoding="utf-8"?>
<sst xmlns="http://schemas.openxmlformats.org/spreadsheetml/2006/main" count="802" uniqueCount="160">
  <si>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</si>
  <si>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</si>
  <si>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</si>
  <si>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</si>
  <si>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</si>
  <si>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</si>
  <si>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</si>
  <si>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</si>
  <si>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</si>
  <si>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</si>
  <si>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</si>
  <si>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</si>
  <si>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</si>
  <si>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</si>
  <si>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</si>
  <si>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</si>
  <si>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</si>
  <si>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</si>
  <si>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</si>
  <si>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</si>
  <si>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</si>
  <si>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</si>
  <si>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</si>
  <si>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</si>
  <si>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</si>
  <si>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</si>
  <si>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</si>
  <si>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</si>
  <si>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</si>
  <si>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</si>
  <si>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</si>
  <si>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</si>
  <si>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</si>
  <si>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</si>
  <si>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</si>
  <si>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</si>
  <si>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</si>
  <si>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</si>
  <si>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</si>
  <si>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</si>
  <si>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</si>
  <si>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</si>
  <si>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</si>
  <si>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</si>
  <si>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</si>
  <si>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</si>
  <si>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</si>
  <si>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</si>
  <si>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</si>
  <si>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</si>
  <si>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</si>
  <si>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</si>
  <si>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</si>
  <si>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</si>
  <si>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</si>
  <si>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</si>
  <si>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</si>
  <si>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</si>
  <si>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</si>
  <si>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</si>
  <si>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Администрация Лознянского сельского поселения Свод</t>
  </si>
  <si>
    <t>01 мая 2023 г.</t>
  </si>
  <si>
    <t>904</t>
  </si>
  <si>
    <t>3</t>
  </si>
  <si>
    <t>01.05.2023</t>
  </si>
  <si>
    <t>МЕСЯЦ</t>
  </si>
  <si>
    <t>14650416</t>
  </si>
  <si>
    <t>Уменьшение прочих остатков денежных средств бюджетов сельских поселений</t>
  </si>
  <si>
    <t>01050201100000610</t>
  </si>
  <si>
    <t>000</t>
  </si>
  <si>
    <t>01050201100000510</t>
  </si>
  <si>
    <t>Увеличение прочих остатков денежных средств бюджетов сельских поселений</t>
  </si>
  <si>
    <t>Фонд оплаты труда государственных (муниципальных) органов</t>
  </si>
  <si>
    <t>0104</t>
  </si>
  <si>
    <t>0150100190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</si>
  <si>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</si>
  <si>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</si>
  <si>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</si>
  <si>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</si>
  <si>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</si>
  <si>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</si>
  <si>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</si>
  <si>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</si>
  <si>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</si>
  <si>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851</t>
  </si>
  <si>
    <t>Уплата налога на имущество организаций и земельного налога</t>
  </si>
  <si>
    <t>0150100220</t>
  </si>
  <si>
    <t>Фонд оплаты труда учреждений</t>
  </si>
  <si>
    <t>0113</t>
  </si>
  <si>
    <t>0150100590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</si>
  <si>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</si>
  <si>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</si>
  <si>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</si>
  <si>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852</t>
  </si>
  <si>
    <t>Уплата прочих налогов, сборов</t>
  </si>
  <si>
    <t>9990020020</t>
  </si>
  <si>
    <t>0203</t>
  </si>
  <si>
    <t>9990051180</t>
  </si>
  <si>
    <t>0310</t>
  </si>
  <si>
    <t>0170280390</t>
  </si>
  <si>
    <t>0314</t>
  </si>
  <si>
    <t>0160120380</t>
  </si>
  <si>
    <t>0170129990</t>
  </si>
  <si>
    <t>Иные выплаты государственных (муниципальных) органов привлекаемым лицам</t>
  </si>
  <si>
    <t>0170170520</t>
  </si>
  <si>
    <t>123</t>
  </si>
  <si>
    <t>01701S0520</t>
  </si>
  <si>
    <t>0405</t>
  </si>
  <si>
    <t>9990073880</t>
  </si>
  <si>
    <t>0409</t>
  </si>
  <si>
    <t>0140180570</t>
  </si>
  <si>
    <t>0412</t>
  </si>
  <si>
    <t>0150420470</t>
  </si>
  <si>
    <t>9990020460</t>
  </si>
  <si>
    <t>0503</t>
  </si>
  <si>
    <t>0110229990</t>
  </si>
  <si>
    <t>01102S0303</t>
  </si>
  <si>
    <t>Иные межбюджетные трансферты</t>
  </si>
  <si>
    <t>0110381340</t>
  </si>
  <si>
    <t>540</t>
  </si>
  <si>
    <t>0705</t>
  </si>
  <si>
    <t>0150121010</t>
  </si>
  <si>
    <t>0801</t>
  </si>
  <si>
    <t>0120181690</t>
  </si>
  <si>
    <t>0120282220</t>
  </si>
  <si>
    <t>0804</t>
  </si>
  <si>
    <t>0120100590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</si>
  <si>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</si>
  <si>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</si>
  <si>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</si>
  <si>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</si>
  <si>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</si>
  <si>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</si>
  <si>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</si>
  <si>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</si>
  <si>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</si>
  <si>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</si>
  <si>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</si>
  <si>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</si>
  <si>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</si>
  <si>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</si>
  <si>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</si>
  <si>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</si>
  <si>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</si>
  <si>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</si>
  <si>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</si>
  <si>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</si>
  <si>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</si>
  <si>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20229999100000150</t>
  </si>
  <si>
    <t>Прочие субсидии бюджетам сельских поселений</t>
  </si>
  <si>
    <t>20230024100000150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</si>
  <si>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</si>
  <si>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</si>
  <si>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</si>
  <si>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</si>
  <si>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</si>
  <si>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20249999100000150</t>
  </si>
  <si>
    <t>Прочие межбюджетные трансферты, передаваемые бюджетам сельских поселений</t>
  </si>
  <si>
    <t>21860010100000150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</si>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</sst>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30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  <xf numFmtId="49" fontId="3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37" xfId="0" applyNumberFormat="1" applyFont="1" applyBorder="1" applyAlignment="1" applyProtection="1">
      <alignment horizontal="center"/>
    </xf>
    <xf numFmtId="49" fontId="2" fillId="0" borderId="7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" fillId="0" borderId="38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22"/>
  <sheetViews>
    <sheetView workbookViewId="0"/>
  </sheetViews>
  <sheetFormatPr defaultRowHeight="12.75"/>
  <cols>
    <col min="1" max="1" width="0.85546875" style="16" customWidth="1"/>
    <col min="2" max="2" width="44.7109375" style="16" customWidth="1"/>
    <col min="3" max="4" width="5.7109375" style="16" customWidth="1"/>
    <col min="5" max="5" width="6.7109375" style="16" customWidth="1"/>
    <col min="6" max="6" width="11.7109375" style="16" customWidth="1"/>
    <col min="7" max="7" width="5.7109375" style="16" customWidth="1"/>
    <col min="8" max="8" width="4.7109375" style="16" hidden="1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181" t="s">
        <v>36</v>
      </c>
      <c r="C2" s="181"/>
      <c r="D2" s="181"/>
      <c r="E2" s="181"/>
      <c r="F2" s="181"/>
      <c r="G2" s="181"/>
      <c r="H2" s="181"/>
      <c r="I2" s="181"/>
      <c r="J2" s="182"/>
      <c r="K2" s="18" t="s">
        <v>3</v>
      </c>
      <c r="L2" s="19"/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63</v>
      </c>
      <c r="M3" s="20"/>
    </row>
    <row r="4" spans="2:14">
      <c r="B4" s="26" t="s">
        <v>52</v>
      </c>
      <c r="C4" s="185" t="s">
        <v>61</v>
      </c>
      <c r="D4" s="185"/>
      <c r="E4" s="185"/>
      <c r="F4" s="27"/>
      <c r="G4" s="27"/>
      <c r="H4" s="186"/>
      <c r="I4" s="186"/>
      <c r="J4" s="26" t="s">
        <v>22</v>
      </c>
      <c r="K4" s="145">
        <v>45047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/>
      <c r="L5" s="19" t="s">
        <v>64</v>
      </c>
      <c r="M5" s="20"/>
    </row>
    <row r="6" spans="2:14">
      <c r="B6" s="22" t="s">
        <v>37</v>
      </c>
      <c r="C6" s="183" t="s">
        <v>60</v>
      </c>
      <c r="D6" s="183"/>
      <c r="E6" s="183"/>
      <c r="F6" s="183"/>
      <c r="G6" s="183"/>
      <c r="H6" s="183"/>
      <c r="I6" s="183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22" t="s">
        <v>38</v>
      </c>
      <c r="C7" s="184"/>
      <c r="D7" s="184"/>
      <c r="E7" s="184"/>
      <c r="F7" s="184"/>
      <c r="G7" s="184"/>
      <c r="H7" s="184"/>
      <c r="I7" s="184"/>
      <c r="J7" s="29" t="s">
        <v>58</v>
      </c>
      <c r="K7" s="143" t="s">
        <v>66</v>
      </c>
      <c r="L7" s="19" t="s">
        <v>63</v>
      </c>
      <c r="M7" s="20"/>
      <c r="N7" s="31"/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5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/>
    </row>
    <row r="10" spans="2:14" ht="15">
      <c r="B10" s="172" t="s">
        <v>29</v>
      </c>
      <c r="C10" s="172"/>
      <c r="D10" s="172"/>
      <c r="E10" s="172"/>
      <c r="F10" s="172"/>
      <c r="G10" s="172"/>
      <c r="H10" s="172"/>
      <c r="I10" s="172"/>
      <c r="J10" s="172"/>
      <c r="K10" s="172"/>
      <c r="L10" s="34" t="s">
        <v>65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187" t="s">
        <v>39</v>
      </c>
      <c r="C12" s="174" t="s">
        <v>40</v>
      </c>
      <c r="D12" s="191" t="s">
        <v>41</v>
      </c>
      <c r="E12" s="192"/>
      <c r="F12" s="192"/>
      <c r="G12" s="193"/>
      <c r="H12" s="175"/>
      <c r="I12" s="174" t="s">
        <v>42</v>
      </c>
      <c r="J12" s="174" t="s">
        <v>23</v>
      </c>
      <c r="K12" s="173" t="s">
        <v>43</v>
      </c>
      <c r="L12" s="40"/>
    </row>
    <row r="13" spans="2:14">
      <c r="B13" s="187"/>
      <c r="C13" s="174"/>
      <c r="D13" s="194"/>
      <c r="E13" s="195"/>
      <c r="F13" s="195"/>
      <c r="G13" s="196"/>
      <c r="H13" s="176"/>
      <c r="I13" s="174"/>
      <c r="J13" s="174"/>
      <c r="K13" s="173"/>
      <c r="L13" s="40"/>
    </row>
    <row r="14" spans="2:14">
      <c r="B14" s="187"/>
      <c r="C14" s="174"/>
      <c r="D14" s="197"/>
      <c r="E14" s="198"/>
      <c r="F14" s="198"/>
      <c r="G14" s="199"/>
      <c r="H14" s="177"/>
      <c r="I14" s="174"/>
      <c r="J14" s="174"/>
      <c r="K14" s="173"/>
      <c r="L14" s="40"/>
    </row>
    <row r="15" spans="2:14" ht="13.5" thickBot="1">
      <c r="B15" s="41">
        <v>1</v>
      </c>
      <c r="C15" s="42">
        <v>2</v>
      </c>
      <c r="D15" s="200">
        <v>3</v>
      </c>
      <c r="E15" s="201"/>
      <c r="F15" s="201"/>
      <c r="G15" s="202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203" t="s">
        <v>17</v>
      </c>
      <c r="E16" s="204"/>
      <c r="F16" s="204"/>
      <c r="G16" s="205"/>
      <c r="H16" s="49"/>
      <c r="I16" s="50">
        <v>9422700</v>
      </c>
      <c r="J16" s="50">
        <v>3447905.66</v>
      </c>
      <c r="K16" s="51">
        <v>6206059.9000000004</v>
      </c>
    </row>
    <row r="17" spans="2:21">
      <c r="B17" s="52" t="s">
        <v>4</v>
      </c>
      <c r="C17" s="53"/>
      <c r="D17" s="206"/>
      <c r="E17" s="207"/>
      <c r="F17" s="207"/>
      <c r="G17" s="208"/>
      <c r="H17" s="54"/>
      <c r="I17" s="55"/>
      <c r="J17" s="56"/>
      <c r="K17" s="57"/>
    </row>
    <row r="18" spans="2:21" s="63" customFormat="1" ht="67.5">
      <c r="B18" s="9" t="s">
        <v>127</v>
      </c>
      <c r="C18" s="58" t="s">
        <v>6</v>
      </c>
      <c r="D18" s="6" t="s">
        <v>128</v>
      </c>
      <c r="E18" s="178" t="s">
        <v>129</v>
      </c>
      <c r="F18" s="179"/>
      <c r="G18" s="180"/>
      <c r="H18" s="13"/>
      <c r="I18" s="2">
        <v>46000</v>
      </c>
      <c r="J18" s="3">
        <v>18829.669999999998</v>
      </c>
      <c r="K18" s="59">
        <f t="shared" ref="K18:K33" si="0">IF(IF(I18="",0,I18)=0,0,(IF(I18&gt;0,IF(J18&gt;I18,0,I18-J18),IF(J18&gt;I18,I18-J18,0))))</f>
        <v>27170.33</v>
      </c>
      <c r="L18" s="60"/>
      <c r="M18" s="61" t="str">
        <f t="shared" ref="M18:M33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33.75">
      <c r="B19" s="9" t="s">
        <v>130</v>
      </c>
      <c r="C19" s="58" t="s">
        <v>6</v>
      </c>
      <c r="D19" s="6" t="s">
        <v>128</v>
      </c>
      <c r="E19" s="178" t="s">
        <v>131</v>
      </c>
      <c r="F19" s="179"/>
      <c r="G19" s="180"/>
      <c r="H19" s="13"/>
      <c r="I19" s="2">
        <v>0</v>
      </c>
      <c r="J19" s="3">
        <v>907.87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>
      <c r="B20" s="9" t="s">
        <v>132</v>
      </c>
      <c r="C20" s="58" t="s">
        <v>6</v>
      </c>
      <c r="D20" s="6" t="s">
        <v>128</v>
      </c>
      <c r="E20" s="178" t="s">
        <v>133</v>
      </c>
      <c r="F20" s="179"/>
      <c r="G20" s="180"/>
      <c r="H20" s="13"/>
      <c r="I20" s="2">
        <v>471000</v>
      </c>
      <c r="J20" s="3">
        <v>676997.41</v>
      </c>
      <c r="K20" s="59">
        <f t="shared" si="0"/>
        <v>0</v>
      </c>
      <c r="L20" s="60"/>
      <c r="M20" s="61" t="str">
        <f t="shared" si="1"/>
        <v>18210503010010000110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33.75">
      <c r="B21" s="9" t="s">
        <v>134</v>
      </c>
      <c r="C21" s="58" t="s">
        <v>6</v>
      </c>
      <c r="D21" s="6" t="s">
        <v>128</v>
      </c>
      <c r="E21" s="178" t="s">
        <v>135</v>
      </c>
      <c r="F21" s="179"/>
      <c r="G21" s="180"/>
      <c r="H21" s="13"/>
      <c r="I21" s="2">
        <v>288000</v>
      </c>
      <c r="J21" s="3">
        <v>23614.63</v>
      </c>
      <c r="K21" s="59">
        <f t="shared" si="0"/>
        <v>264385.37</v>
      </c>
      <c r="L21" s="60"/>
      <c r="M21" s="61" t="str">
        <f t="shared" si="1"/>
        <v>18210601030100000110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3.75">
      <c r="B22" s="9" t="s">
        <v>136</v>
      </c>
      <c r="C22" s="58" t="s">
        <v>6</v>
      </c>
      <c r="D22" s="6" t="s">
        <v>128</v>
      </c>
      <c r="E22" s="178" t="s">
        <v>137</v>
      </c>
      <c r="F22" s="179"/>
      <c r="G22" s="180"/>
      <c r="H22" s="13"/>
      <c r="I22" s="2">
        <v>124000</v>
      </c>
      <c r="J22" s="3">
        <v>148040</v>
      </c>
      <c r="K22" s="59">
        <f t="shared" si="0"/>
        <v>0</v>
      </c>
      <c r="L22" s="60"/>
      <c r="M22" s="61" t="str">
        <f t="shared" si="1"/>
        <v>18210606033100000110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3.75">
      <c r="B23" s="9" t="s">
        <v>138</v>
      </c>
      <c r="C23" s="58" t="s">
        <v>6</v>
      </c>
      <c r="D23" s="6" t="s">
        <v>128</v>
      </c>
      <c r="E23" s="178" t="s">
        <v>139</v>
      </c>
      <c r="F23" s="179"/>
      <c r="G23" s="180"/>
      <c r="H23" s="13"/>
      <c r="I23" s="2">
        <v>829000</v>
      </c>
      <c r="J23" s="3">
        <v>-4943.63</v>
      </c>
      <c r="K23" s="59">
        <f t="shared" si="0"/>
        <v>833943.63</v>
      </c>
      <c r="L23" s="60"/>
      <c r="M23" s="61" t="str">
        <f t="shared" si="1"/>
        <v>18210606043100000110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56.25">
      <c r="B24" s="9" t="s">
        <v>140</v>
      </c>
      <c r="C24" s="58" t="s">
        <v>6</v>
      </c>
      <c r="D24" s="6" t="s">
        <v>62</v>
      </c>
      <c r="E24" s="178" t="s">
        <v>141</v>
      </c>
      <c r="F24" s="179"/>
      <c r="G24" s="180"/>
      <c r="H24" s="13"/>
      <c r="I24" s="2">
        <v>0</v>
      </c>
      <c r="J24" s="3">
        <v>320</v>
      </c>
      <c r="K24" s="59">
        <f t="shared" si="0"/>
        <v>0</v>
      </c>
      <c r="L24" s="60"/>
      <c r="M24" s="61" t="str">
        <f t="shared" si="1"/>
        <v>90410804020010000110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67.5">
      <c r="B25" s="9" t="s">
        <v>142</v>
      </c>
      <c r="C25" s="58" t="s">
        <v>6</v>
      </c>
      <c r="D25" s="6" t="s">
        <v>62</v>
      </c>
      <c r="E25" s="178" t="s">
        <v>143</v>
      </c>
      <c r="F25" s="179"/>
      <c r="G25" s="180"/>
      <c r="H25" s="13"/>
      <c r="I25" s="2">
        <v>227000</v>
      </c>
      <c r="J25" s="3">
        <v>12080</v>
      </c>
      <c r="K25" s="59">
        <f t="shared" si="0"/>
        <v>214920</v>
      </c>
      <c r="L25" s="60"/>
      <c r="M25" s="61" t="str">
        <f t="shared" si="1"/>
        <v>90411105025100000120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6.25">
      <c r="B26" s="9" t="s">
        <v>144</v>
      </c>
      <c r="C26" s="58" t="s">
        <v>6</v>
      </c>
      <c r="D26" s="6" t="s">
        <v>62</v>
      </c>
      <c r="E26" s="178" t="s">
        <v>145</v>
      </c>
      <c r="F26" s="179"/>
      <c r="G26" s="180"/>
      <c r="H26" s="13"/>
      <c r="I26" s="2">
        <v>62000</v>
      </c>
      <c r="J26" s="3">
        <v>13048</v>
      </c>
      <c r="K26" s="59">
        <f t="shared" si="0"/>
        <v>48952</v>
      </c>
      <c r="L26" s="60"/>
      <c r="M26" s="61" t="str">
        <f t="shared" si="1"/>
        <v>90411105035100000120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146</v>
      </c>
      <c r="C27" s="58" t="s">
        <v>6</v>
      </c>
      <c r="D27" s="6" t="s">
        <v>62</v>
      </c>
      <c r="E27" s="178" t="s">
        <v>147</v>
      </c>
      <c r="F27" s="179"/>
      <c r="G27" s="180"/>
      <c r="H27" s="13"/>
      <c r="I27" s="2">
        <v>4234000</v>
      </c>
      <c r="J27" s="3">
        <v>2141000</v>
      </c>
      <c r="K27" s="59">
        <f t="shared" si="0"/>
        <v>2093000</v>
      </c>
      <c r="L27" s="60"/>
      <c r="M27" s="61" t="str">
        <f t="shared" si="1"/>
        <v>90420216001100000150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>
      <c r="B28" s="9" t="s">
        <v>149</v>
      </c>
      <c r="C28" s="58" t="s">
        <v>6</v>
      </c>
      <c r="D28" s="6" t="s">
        <v>62</v>
      </c>
      <c r="E28" s="178" t="s">
        <v>148</v>
      </c>
      <c r="F28" s="179"/>
      <c r="G28" s="180"/>
      <c r="H28" s="13"/>
      <c r="I28" s="2">
        <v>2613300</v>
      </c>
      <c r="J28" s="3">
        <v>200200</v>
      </c>
      <c r="K28" s="59">
        <f t="shared" si="0"/>
        <v>2413100</v>
      </c>
      <c r="L28" s="60"/>
      <c r="M28" s="61" t="str">
        <f t="shared" si="1"/>
        <v>90420229999100000150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151</v>
      </c>
      <c r="C29" s="58" t="s">
        <v>6</v>
      </c>
      <c r="D29" s="6" t="s">
        <v>62</v>
      </c>
      <c r="E29" s="178" t="s">
        <v>150</v>
      </c>
      <c r="F29" s="179"/>
      <c r="G29" s="180"/>
      <c r="H29" s="13"/>
      <c r="I29" s="2">
        <v>12800</v>
      </c>
      <c r="J29" s="3">
        <v>0</v>
      </c>
      <c r="K29" s="59">
        <f t="shared" si="0"/>
        <v>12800</v>
      </c>
      <c r="L29" s="60"/>
      <c r="M29" s="61" t="str">
        <f t="shared" si="1"/>
        <v>90420230024100000150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5">
      <c r="B30" s="9" t="s">
        <v>152</v>
      </c>
      <c r="C30" s="58" t="s">
        <v>6</v>
      </c>
      <c r="D30" s="6" t="s">
        <v>62</v>
      </c>
      <c r="E30" s="178" t="s">
        <v>153</v>
      </c>
      <c r="F30" s="179"/>
      <c r="G30" s="180"/>
      <c r="H30" s="13"/>
      <c r="I30" s="2">
        <v>115600</v>
      </c>
      <c r="J30" s="3">
        <v>27811.43</v>
      </c>
      <c r="K30" s="59">
        <f t="shared" si="0"/>
        <v>87788.57</v>
      </c>
      <c r="L30" s="60"/>
      <c r="M30" s="61" t="str">
        <f t="shared" si="1"/>
        <v>90420235118100000150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56.25">
      <c r="B31" s="9" t="s">
        <v>154</v>
      </c>
      <c r="C31" s="58" t="s">
        <v>6</v>
      </c>
      <c r="D31" s="6" t="s">
        <v>62</v>
      </c>
      <c r="E31" s="178" t="s">
        <v>155</v>
      </c>
      <c r="F31" s="179"/>
      <c r="G31" s="180"/>
      <c r="H31" s="13"/>
      <c r="I31" s="2">
        <v>395000</v>
      </c>
      <c r="J31" s="3">
        <v>190000</v>
      </c>
      <c r="K31" s="59">
        <f t="shared" si="0"/>
        <v>205000</v>
      </c>
      <c r="L31" s="60"/>
      <c r="M31" s="61" t="str">
        <f t="shared" si="1"/>
        <v>90420240014100000150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2.5">
      <c r="B32" s="9" t="s">
        <v>157</v>
      </c>
      <c r="C32" s="58" t="s">
        <v>6</v>
      </c>
      <c r="D32" s="6" t="s">
        <v>62</v>
      </c>
      <c r="E32" s="178" t="s">
        <v>156</v>
      </c>
      <c r="F32" s="179"/>
      <c r="G32" s="180"/>
      <c r="H32" s="13"/>
      <c r="I32" s="2">
        <v>5000</v>
      </c>
      <c r="J32" s="3">
        <v>0</v>
      </c>
      <c r="K32" s="59">
        <f t="shared" si="0"/>
        <v>5000</v>
      </c>
      <c r="L32" s="60"/>
      <c r="M32" s="61" t="str">
        <f t="shared" si="1"/>
        <v>90420249999100000150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5">
      <c r="B33" s="9" t="s">
        <v>159</v>
      </c>
      <c r="C33" s="58" t="s">
        <v>6</v>
      </c>
      <c r="D33" s="6" t="s">
        <v>62</v>
      </c>
      <c r="E33" s="178" t="s">
        <v>158</v>
      </c>
      <c r="F33" s="179"/>
      <c r="G33" s="180"/>
      <c r="H33" s="13"/>
      <c r="I33" s="2">
        <v>0</v>
      </c>
      <c r="J33" s="3">
        <v>0.28000000000000003</v>
      </c>
      <c r="K33" s="59">
        <f t="shared" si="0"/>
        <v>0</v>
      </c>
      <c r="L33" s="60"/>
      <c r="M33" s="61" t="str">
        <f t="shared" si="1"/>
        <v>90421860010100000150</v>
      </c>
      <c r="N33" s="62"/>
      <c r="O33" s="62"/>
      <c r="P33" s="62"/>
      <c r="Q33" s="62"/>
      <c r="R33" s="62"/>
      <c r="S33" s="62"/>
      <c r="T33" s="62"/>
      <c r="U33" s="62"/>
    </row>
    <row r="34" spans="2:21" ht="0.75" customHeight="1" thickBot="1">
      <c r="B34" s="64"/>
      <c r="C34" s="65"/>
      <c r="D34" s="66"/>
      <c r="E34" s="170"/>
      <c r="F34" s="170"/>
      <c r="G34" s="170"/>
      <c r="H34" s="209"/>
      <c r="I34" s="69"/>
      <c r="J34" s="70"/>
      <c r="K34" s="71"/>
      <c r="L34" s="72"/>
    </row>
    <row r="35" spans="2:21">
      <c r="B35" s="73"/>
      <c r="C35" s="74"/>
      <c r="D35" s="27"/>
      <c r="E35" s="27"/>
      <c r="F35" s="27"/>
      <c r="G35" s="27"/>
      <c r="H35" s="27"/>
      <c r="I35" s="75"/>
      <c r="J35" s="75"/>
      <c r="K35" s="27"/>
      <c r="L35" s="19"/>
    </row>
    <row r="36" spans="2:21" ht="12.75" customHeight="1">
      <c r="B36" s="172" t="s">
        <v>24</v>
      </c>
      <c r="C36" s="172"/>
      <c r="D36" s="172"/>
      <c r="E36" s="172"/>
      <c r="F36" s="172"/>
      <c r="G36" s="172"/>
      <c r="H36" s="172"/>
      <c r="I36" s="172"/>
      <c r="J36" s="172"/>
      <c r="K36" s="172"/>
      <c r="L36" s="76"/>
    </row>
    <row r="37" spans="2:21">
      <c r="B37" s="35"/>
      <c r="C37" s="35"/>
      <c r="D37" s="36"/>
      <c r="E37" s="36"/>
      <c r="F37" s="36"/>
      <c r="G37" s="36"/>
      <c r="H37" s="36"/>
      <c r="I37" s="37"/>
      <c r="J37" s="37"/>
      <c r="K37" s="29" t="s">
        <v>20</v>
      </c>
      <c r="L37" s="77"/>
    </row>
    <row r="38" spans="2:21" ht="12.75" customHeight="1">
      <c r="B38" s="187" t="s">
        <v>39</v>
      </c>
      <c r="C38" s="174" t="s">
        <v>40</v>
      </c>
      <c r="D38" s="191" t="s">
        <v>44</v>
      </c>
      <c r="E38" s="192"/>
      <c r="F38" s="192"/>
      <c r="G38" s="193"/>
      <c r="H38" s="175"/>
      <c r="I38" s="174" t="s">
        <v>42</v>
      </c>
      <c r="J38" s="174" t="s">
        <v>23</v>
      </c>
      <c r="K38" s="173" t="s">
        <v>43</v>
      </c>
      <c r="L38" s="40"/>
    </row>
    <row r="39" spans="2:21">
      <c r="B39" s="187"/>
      <c r="C39" s="174"/>
      <c r="D39" s="194"/>
      <c r="E39" s="195"/>
      <c r="F39" s="195"/>
      <c r="G39" s="196"/>
      <c r="H39" s="176"/>
      <c r="I39" s="174"/>
      <c r="J39" s="174"/>
      <c r="K39" s="173"/>
      <c r="L39" s="40"/>
    </row>
    <row r="40" spans="2:21">
      <c r="B40" s="187"/>
      <c r="C40" s="174"/>
      <c r="D40" s="197"/>
      <c r="E40" s="198"/>
      <c r="F40" s="198"/>
      <c r="G40" s="199"/>
      <c r="H40" s="177"/>
      <c r="I40" s="174"/>
      <c r="J40" s="174"/>
      <c r="K40" s="173"/>
      <c r="L40" s="40"/>
    </row>
    <row r="41" spans="2:21" ht="13.5" thickBot="1">
      <c r="B41" s="41">
        <v>1</v>
      </c>
      <c r="C41" s="78">
        <v>2</v>
      </c>
      <c r="D41" s="200">
        <v>3</v>
      </c>
      <c r="E41" s="201"/>
      <c r="F41" s="201"/>
      <c r="G41" s="202"/>
      <c r="H41" s="43"/>
      <c r="I41" s="79" t="s">
        <v>2</v>
      </c>
      <c r="J41" s="79" t="s">
        <v>25</v>
      </c>
      <c r="K41" s="80" t="s">
        <v>26</v>
      </c>
      <c r="L41" s="46"/>
    </row>
    <row r="42" spans="2:21">
      <c r="B42" s="47" t="s">
        <v>5</v>
      </c>
      <c r="C42" s="48" t="s">
        <v>7</v>
      </c>
      <c r="D42" s="203" t="s">
        <v>17</v>
      </c>
      <c r="E42" s="204"/>
      <c r="F42" s="204"/>
      <c r="G42" s="205"/>
      <c r="H42" s="49"/>
      <c r="I42" s="81">
        <v>9648700</v>
      </c>
      <c r="J42" s="81">
        <v>2238155.12</v>
      </c>
      <c r="K42" s="51">
        <v>7410544.8799999999</v>
      </c>
    </row>
    <row r="43" spans="2:21" ht="12.75" customHeight="1">
      <c r="B43" s="52" t="s">
        <v>4</v>
      </c>
      <c r="C43" s="53"/>
      <c r="D43" s="206"/>
      <c r="E43" s="207"/>
      <c r="F43" s="207"/>
      <c r="G43" s="208"/>
      <c r="H43" s="54"/>
      <c r="I43" s="82"/>
      <c r="J43" s="83"/>
      <c r="K43" s="84"/>
    </row>
    <row r="44" spans="2:21" s="63" customFormat="1" ht="22.5">
      <c r="B44" s="9" t="s">
        <v>72</v>
      </c>
      <c r="C44" s="85" t="s">
        <v>7</v>
      </c>
      <c r="D44" s="6" t="s">
        <v>62</v>
      </c>
      <c r="E44" s="7" t="s">
        <v>73</v>
      </c>
      <c r="F44" s="7" t="s">
        <v>74</v>
      </c>
      <c r="G44" s="8" t="s">
        <v>75</v>
      </c>
      <c r="H44" s="14"/>
      <c r="I44" s="10">
        <v>732000</v>
      </c>
      <c r="J44" s="11">
        <v>188978.31</v>
      </c>
      <c r="K44" s="86">
        <f t="shared" ref="K44:K81" si="2">IF(IF(I44="",0,I44)=0,0,(IF(I44&gt;0,IF(J44&gt;I44,0,I44-J44),IF(J44&gt;I44,I44-J44,0))))</f>
        <v>543021.68999999994</v>
      </c>
      <c r="L44" s="87"/>
      <c r="M44" s="61" t="str">
        <f t="shared" ref="M44:M81" si="3">IF(D44="","000",D44)&amp;IF(E44="","0000",E44)&amp;IF(F44="","0000000000",F44)&amp;IF(G44="","000",G44)&amp;H44</f>
        <v>90401040150100190121</v>
      </c>
      <c r="N44" s="62"/>
      <c r="O44" s="62"/>
      <c r="P44" s="62"/>
      <c r="Q44" s="62"/>
      <c r="R44" s="62"/>
      <c r="S44" s="62"/>
      <c r="T44" s="62"/>
      <c r="U44" s="62"/>
    </row>
    <row r="45" spans="2:21" s="63" customFormat="1" ht="33.75">
      <c r="B45" s="9" t="s">
        <v>76</v>
      </c>
      <c r="C45" s="85" t="s">
        <v>7</v>
      </c>
      <c r="D45" s="6" t="s">
        <v>62</v>
      </c>
      <c r="E45" s="7" t="s">
        <v>73</v>
      </c>
      <c r="F45" s="7" t="s">
        <v>74</v>
      </c>
      <c r="G45" s="8" t="s">
        <v>77</v>
      </c>
      <c r="H45" s="14"/>
      <c r="I45" s="10">
        <v>222000</v>
      </c>
      <c r="J45" s="11">
        <v>50029.75</v>
      </c>
      <c r="K45" s="86">
        <f t="shared" si="2"/>
        <v>171970.25</v>
      </c>
      <c r="L45" s="87"/>
      <c r="M45" s="61" t="str">
        <f t="shared" si="3"/>
        <v>90401040150100190129</v>
      </c>
      <c r="N45" s="62"/>
      <c r="O45" s="62"/>
      <c r="P45" s="62"/>
      <c r="Q45" s="62"/>
      <c r="R45" s="62"/>
      <c r="S45" s="62"/>
      <c r="T45" s="62"/>
      <c r="U45" s="62"/>
    </row>
    <row r="46" spans="2:21" s="63" customFormat="1" ht="22.5">
      <c r="B46" s="9" t="s">
        <v>78</v>
      </c>
      <c r="C46" s="85" t="s">
        <v>7</v>
      </c>
      <c r="D46" s="6" t="s">
        <v>62</v>
      </c>
      <c r="E46" s="7" t="s">
        <v>73</v>
      </c>
      <c r="F46" s="7" t="s">
        <v>74</v>
      </c>
      <c r="G46" s="8" t="s">
        <v>79</v>
      </c>
      <c r="H46" s="14"/>
      <c r="I46" s="10">
        <v>46000</v>
      </c>
      <c r="J46" s="11">
        <v>7243.12</v>
      </c>
      <c r="K46" s="86">
        <f t="shared" si="2"/>
        <v>38756.879999999997</v>
      </c>
      <c r="L46" s="87"/>
      <c r="M46" s="61" t="str">
        <f t="shared" si="3"/>
        <v>90401040150100190242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>
      <c r="B47" s="9" t="s">
        <v>80</v>
      </c>
      <c r="C47" s="85" t="s">
        <v>7</v>
      </c>
      <c r="D47" s="6" t="s">
        <v>62</v>
      </c>
      <c r="E47" s="7" t="s">
        <v>73</v>
      </c>
      <c r="F47" s="7" t="s">
        <v>74</v>
      </c>
      <c r="G47" s="8" t="s">
        <v>81</v>
      </c>
      <c r="H47" s="14"/>
      <c r="I47" s="10">
        <v>218000</v>
      </c>
      <c r="J47" s="11">
        <v>39393.599999999999</v>
      </c>
      <c r="K47" s="86">
        <f t="shared" si="2"/>
        <v>178606.4</v>
      </c>
      <c r="L47" s="87"/>
      <c r="M47" s="61" t="str">
        <f t="shared" si="3"/>
        <v>90401040150100190244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82</v>
      </c>
      <c r="C48" s="85" t="s">
        <v>7</v>
      </c>
      <c r="D48" s="6" t="s">
        <v>62</v>
      </c>
      <c r="E48" s="7" t="s">
        <v>73</v>
      </c>
      <c r="F48" s="7" t="s">
        <v>74</v>
      </c>
      <c r="G48" s="8" t="s">
        <v>83</v>
      </c>
      <c r="H48" s="14"/>
      <c r="I48" s="10">
        <v>106000</v>
      </c>
      <c r="J48" s="11">
        <v>43208.45</v>
      </c>
      <c r="K48" s="86">
        <f t="shared" si="2"/>
        <v>62791.55</v>
      </c>
      <c r="L48" s="87"/>
      <c r="M48" s="61" t="str">
        <f t="shared" si="3"/>
        <v>90401040150100190247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22.5">
      <c r="B49" s="9" t="s">
        <v>85</v>
      </c>
      <c r="C49" s="85" t="s">
        <v>7</v>
      </c>
      <c r="D49" s="6" t="s">
        <v>62</v>
      </c>
      <c r="E49" s="7" t="s">
        <v>73</v>
      </c>
      <c r="F49" s="7" t="s">
        <v>74</v>
      </c>
      <c r="G49" s="8" t="s">
        <v>84</v>
      </c>
      <c r="H49" s="14"/>
      <c r="I49" s="10">
        <v>7000</v>
      </c>
      <c r="J49" s="11">
        <v>0</v>
      </c>
      <c r="K49" s="86">
        <f t="shared" si="2"/>
        <v>7000</v>
      </c>
      <c r="L49" s="87"/>
      <c r="M49" s="61" t="str">
        <f t="shared" si="3"/>
        <v>90401040150100190851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2.5">
      <c r="B50" s="9" t="s">
        <v>72</v>
      </c>
      <c r="C50" s="85" t="s">
        <v>7</v>
      </c>
      <c r="D50" s="6" t="s">
        <v>62</v>
      </c>
      <c r="E50" s="7" t="s">
        <v>73</v>
      </c>
      <c r="F50" s="7" t="s">
        <v>86</v>
      </c>
      <c r="G50" s="8" t="s">
        <v>75</v>
      </c>
      <c r="H50" s="14"/>
      <c r="I50" s="10">
        <v>589000</v>
      </c>
      <c r="J50" s="11">
        <v>159224.65</v>
      </c>
      <c r="K50" s="86">
        <f t="shared" si="2"/>
        <v>429775.35</v>
      </c>
      <c r="L50" s="87"/>
      <c r="M50" s="61" t="str">
        <f t="shared" si="3"/>
        <v>90401040150100220121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3.75">
      <c r="B51" s="9" t="s">
        <v>76</v>
      </c>
      <c r="C51" s="85" t="s">
        <v>7</v>
      </c>
      <c r="D51" s="6" t="s">
        <v>62</v>
      </c>
      <c r="E51" s="7" t="s">
        <v>73</v>
      </c>
      <c r="F51" s="7" t="s">
        <v>86</v>
      </c>
      <c r="G51" s="8" t="s">
        <v>77</v>
      </c>
      <c r="H51" s="14"/>
      <c r="I51" s="10">
        <v>178000</v>
      </c>
      <c r="J51" s="11">
        <v>44434.07</v>
      </c>
      <c r="K51" s="86">
        <f t="shared" si="2"/>
        <v>133565.93</v>
      </c>
      <c r="L51" s="87"/>
      <c r="M51" s="61" t="str">
        <f t="shared" si="3"/>
        <v>90401040150100220129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87</v>
      </c>
      <c r="C52" s="85" t="s">
        <v>7</v>
      </c>
      <c r="D52" s="6" t="s">
        <v>62</v>
      </c>
      <c r="E52" s="7" t="s">
        <v>88</v>
      </c>
      <c r="F52" s="7" t="s">
        <v>89</v>
      </c>
      <c r="G52" s="8" t="s">
        <v>90</v>
      </c>
      <c r="H52" s="14"/>
      <c r="I52" s="10">
        <v>905000</v>
      </c>
      <c r="J52" s="11">
        <v>280948.18</v>
      </c>
      <c r="K52" s="86">
        <f t="shared" si="2"/>
        <v>624051.81999999995</v>
      </c>
      <c r="L52" s="87"/>
      <c r="M52" s="61" t="str">
        <f t="shared" si="3"/>
        <v>90401130150100590111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91</v>
      </c>
      <c r="C53" s="85" t="s">
        <v>7</v>
      </c>
      <c r="D53" s="6" t="s">
        <v>62</v>
      </c>
      <c r="E53" s="7" t="s">
        <v>88</v>
      </c>
      <c r="F53" s="7" t="s">
        <v>89</v>
      </c>
      <c r="G53" s="8" t="s">
        <v>92</v>
      </c>
      <c r="H53" s="14"/>
      <c r="I53" s="10">
        <v>273000</v>
      </c>
      <c r="J53" s="11">
        <v>68395</v>
      </c>
      <c r="K53" s="86">
        <f t="shared" si="2"/>
        <v>204605</v>
      </c>
      <c r="L53" s="87"/>
      <c r="M53" s="61" t="str">
        <f t="shared" si="3"/>
        <v>90401130150100590119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78</v>
      </c>
      <c r="C54" s="85" t="s">
        <v>7</v>
      </c>
      <c r="D54" s="6" t="s">
        <v>62</v>
      </c>
      <c r="E54" s="7" t="s">
        <v>88</v>
      </c>
      <c r="F54" s="7" t="s">
        <v>89</v>
      </c>
      <c r="G54" s="8" t="s">
        <v>79</v>
      </c>
      <c r="H54" s="14"/>
      <c r="I54" s="10">
        <v>4000</v>
      </c>
      <c r="J54" s="11">
        <v>0</v>
      </c>
      <c r="K54" s="86">
        <f t="shared" si="2"/>
        <v>4000</v>
      </c>
      <c r="L54" s="87"/>
      <c r="M54" s="61" t="str">
        <f t="shared" si="3"/>
        <v>90401130150100590242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80</v>
      </c>
      <c r="C55" s="85" t="s">
        <v>7</v>
      </c>
      <c r="D55" s="6" t="s">
        <v>62</v>
      </c>
      <c r="E55" s="7" t="s">
        <v>88</v>
      </c>
      <c r="F55" s="7" t="s">
        <v>89</v>
      </c>
      <c r="G55" s="8" t="s">
        <v>81</v>
      </c>
      <c r="H55" s="14"/>
      <c r="I55" s="10">
        <v>271000</v>
      </c>
      <c r="J55" s="11">
        <v>70793.990000000005</v>
      </c>
      <c r="K55" s="86">
        <f t="shared" si="2"/>
        <v>200206.01</v>
      </c>
      <c r="L55" s="87"/>
      <c r="M55" s="61" t="str">
        <f t="shared" si="3"/>
        <v>90401130150100590244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94</v>
      </c>
      <c r="C56" s="85" t="s">
        <v>7</v>
      </c>
      <c r="D56" s="6" t="s">
        <v>62</v>
      </c>
      <c r="E56" s="7" t="s">
        <v>88</v>
      </c>
      <c r="F56" s="7" t="s">
        <v>89</v>
      </c>
      <c r="G56" s="8" t="s">
        <v>93</v>
      </c>
      <c r="H56" s="14"/>
      <c r="I56" s="10">
        <v>4000</v>
      </c>
      <c r="J56" s="11">
        <v>3613</v>
      </c>
      <c r="K56" s="86">
        <f t="shared" si="2"/>
        <v>387</v>
      </c>
      <c r="L56" s="87"/>
      <c r="M56" s="61" t="str">
        <f t="shared" si="3"/>
        <v>90401130150100590852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80</v>
      </c>
      <c r="C57" s="85" t="s">
        <v>7</v>
      </c>
      <c r="D57" s="6" t="s">
        <v>62</v>
      </c>
      <c r="E57" s="7" t="s">
        <v>88</v>
      </c>
      <c r="F57" s="7" t="s">
        <v>95</v>
      </c>
      <c r="G57" s="8" t="s">
        <v>81</v>
      </c>
      <c r="H57" s="14"/>
      <c r="I57" s="10">
        <v>7000</v>
      </c>
      <c r="J57" s="11">
        <v>7000</v>
      </c>
      <c r="K57" s="86">
        <f t="shared" si="2"/>
        <v>0</v>
      </c>
      <c r="L57" s="87"/>
      <c r="M57" s="61" t="str">
        <f t="shared" si="3"/>
        <v>90401139990020020244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72</v>
      </c>
      <c r="C58" s="85" t="s">
        <v>7</v>
      </c>
      <c r="D58" s="6" t="s">
        <v>62</v>
      </c>
      <c r="E58" s="7" t="s">
        <v>96</v>
      </c>
      <c r="F58" s="7" t="s">
        <v>97</v>
      </c>
      <c r="G58" s="8" t="s">
        <v>75</v>
      </c>
      <c r="H58" s="14"/>
      <c r="I58" s="10">
        <v>77400</v>
      </c>
      <c r="J58" s="11">
        <v>22106.83</v>
      </c>
      <c r="K58" s="86">
        <f t="shared" si="2"/>
        <v>55293.17</v>
      </c>
      <c r="L58" s="87"/>
      <c r="M58" s="61" t="str">
        <f t="shared" si="3"/>
        <v>90402039990051180121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76</v>
      </c>
      <c r="C59" s="85" t="s">
        <v>7</v>
      </c>
      <c r="D59" s="6" t="s">
        <v>62</v>
      </c>
      <c r="E59" s="7" t="s">
        <v>96</v>
      </c>
      <c r="F59" s="7" t="s">
        <v>97</v>
      </c>
      <c r="G59" s="8" t="s">
        <v>77</v>
      </c>
      <c r="H59" s="14"/>
      <c r="I59" s="10">
        <v>23300</v>
      </c>
      <c r="J59" s="11">
        <v>5704.6</v>
      </c>
      <c r="K59" s="86">
        <f t="shared" si="2"/>
        <v>17595.400000000001</v>
      </c>
      <c r="L59" s="87"/>
      <c r="M59" s="61" t="str">
        <f t="shared" si="3"/>
        <v>90402039990051180129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22.5">
      <c r="B60" s="9" t="s">
        <v>78</v>
      </c>
      <c r="C60" s="85" t="s">
        <v>7</v>
      </c>
      <c r="D60" s="6" t="s">
        <v>62</v>
      </c>
      <c r="E60" s="7" t="s">
        <v>96</v>
      </c>
      <c r="F60" s="7" t="s">
        <v>97</v>
      </c>
      <c r="G60" s="8" t="s">
        <v>79</v>
      </c>
      <c r="H60" s="14"/>
      <c r="I60" s="10">
        <v>2000</v>
      </c>
      <c r="J60" s="11">
        <v>0</v>
      </c>
      <c r="K60" s="86">
        <f t="shared" si="2"/>
        <v>2000</v>
      </c>
      <c r="L60" s="87"/>
      <c r="M60" s="61" t="str">
        <f t="shared" si="3"/>
        <v>90402039990051180242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97</v>
      </c>
      <c r="G61" s="8" t="s">
        <v>81</v>
      </c>
      <c r="H61" s="14"/>
      <c r="I61" s="10">
        <v>12900</v>
      </c>
      <c r="J61" s="11">
        <v>0</v>
      </c>
      <c r="K61" s="86">
        <f t="shared" si="2"/>
        <v>12900</v>
      </c>
      <c r="L61" s="87"/>
      <c r="M61" s="61" t="str">
        <f t="shared" si="3"/>
        <v>90402039990051180244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98</v>
      </c>
      <c r="F62" s="7" t="s">
        <v>99</v>
      </c>
      <c r="G62" s="8" t="s">
        <v>81</v>
      </c>
      <c r="H62" s="14"/>
      <c r="I62" s="10">
        <v>5000</v>
      </c>
      <c r="J62" s="11">
        <v>0</v>
      </c>
      <c r="K62" s="86">
        <f t="shared" si="2"/>
        <v>5000</v>
      </c>
      <c r="L62" s="87"/>
      <c r="M62" s="61" t="str">
        <f t="shared" si="3"/>
        <v>90403100170280390244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100</v>
      </c>
      <c r="F63" s="7" t="s">
        <v>101</v>
      </c>
      <c r="G63" s="8" t="s">
        <v>81</v>
      </c>
      <c r="H63" s="14"/>
      <c r="I63" s="10">
        <v>5000</v>
      </c>
      <c r="J63" s="11">
        <v>0</v>
      </c>
      <c r="K63" s="86">
        <f t="shared" si="2"/>
        <v>5000</v>
      </c>
      <c r="L63" s="87"/>
      <c r="M63" s="61" t="str">
        <f t="shared" si="3"/>
        <v>90403140160120380244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100</v>
      </c>
      <c r="F64" s="7" t="s">
        <v>102</v>
      </c>
      <c r="G64" s="8" t="s">
        <v>81</v>
      </c>
      <c r="H64" s="14"/>
      <c r="I64" s="10">
        <v>379200</v>
      </c>
      <c r="J64" s="11">
        <v>85440</v>
      </c>
      <c r="K64" s="86">
        <f t="shared" si="2"/>
        <v>293760</v>
      </c>
      <c r="L64" s="87"/>
      <c r="M64" s="61" t="str">
        <f t="shared" si="3"/>
        <v>90403140170129990244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 ht="22.5">
      <c r="B65" s="9" t="s">
        <v>103</v>
      </c>
      <c r="C65" s="85" t="s">
        <v>7</v>
      </c>
      <c r="D65" s="6" t="s">
        <v>62</v>
      </c>
      <c r="E65" s="7" t="s">
        <v>100</v>
      </c>
      <c r="F65" s="7" t="s">
        <v>104</v>
      </c>
      <c r="G65" s="8" t="s">
        <v>105</v>
      </c>
      <c r="H65" s="14"/>
      <c r="I65" s="10">
        <v>1455600</v>
      </c>
      <c r="J65" s="11">
        <v>200200</v>
      </c>
      <c r="K65" s="86">
        <f t="shared" si="2"/>
        <v>1255400</v>
      </c>
      <c r="L65" s="87"/>
      <c r="M65" s="61" t="str">
        <f t="shared" si="3"/>
        <v>90403140170170520123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80</v>
      </c>
      <c r="C66" s="85" t="s">
        <v>7</v>
      </c>
      <c r="D66" s="6" t="s">
        <v>62</v>
      </c>
      <c r="E66" s="7" t="s">
        <v>100</v>
      </c>
      <c r="F66" s="7" t="s">
        <v>104</v>
      </c>
      <c r="G66" s="8" t="s">
        <v>81</v>
      </c>
      <c r="H66" s="14"/>
      <c r="I66" s="10">
        <v>12000</v>
      </c>
      <c r="J66" s="11">
        <v>0</v>
      </c>
      <c r="K66" s="86">
        <f t="shared" si="2"/>
        <v>12000</v>
      </c>
      <c r="L66" s="87"/>
      <c r="M66" s="61" t="str">
        <f t="shared" si="3"/>
        <v>90403140170170520244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22.5">
      <c r="B67" s="9" t="s">
        <v>103</v>
      </c>
      <c r="C67" s="85" t="s">
        <v>7</v>
      </c>
      <c r="D67" s="6" t="s">
        <v>62</v>
      </c>
      <c r="E67" s="7" t="s">
        <v>100</v>
      </c>
      <c r="F67" s="7" t="s">
        <v>106</v>
      </c>
      <c r="G67" s="8" t="s">
        <v>105</v>
      </c>
      <c r="H67" s="14"/>
      <c r="I67" s="10">
        <v>727800</v>
      </c>
      <c r="J67" s="11">
        <v>200200</v>
      </c>
      <c r="K67" s="86">
        <f t="shared" si="2"/>
        <v>527600</v>
      </c>
      <c r="L67" s="87"/>
      <c r="M67" s="61" t="str">
        <f t="shared" si="3"/>
        <v>904031401701S0520123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80</v>
      </c>
      <c r="C68" s="85" t="s">
        <v>7</v>
      </c>
      <c r="D68" s="6" t="s">
        <v>62</v>
      </c>
      <c r="E68" s="7" t="s">
        <v>100</v>
      </c>
      <c r="F68" s="7" t="s">
        <v>106</v>
      </c>
      <c r="G68" s="8" t="s">
        <v>81</v>
      </c>
      <c r="H68" s="14"/>
      <c r="I68" s="10">
        <v>6000</v>
      </c>
      <c r="J68" s="11">
        <v>0</v>
      </c>
      <c r="K68" s="86">
        <f t="shared" si="2"/>
        <v>6000</v>
      </c>
      <c r="L68" s="87"/>
      <c r="M68" s="61" t="str">
        <f t="shared" si="3"/>
        <v>904031401701S0520244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80</v>
      </c>
      <c r="C69" s="85" t="s">
        <v>7</v>
      </c>
      <c r="D69" s="6" t="s">
        <v>62</v>
      </c>
      <c r="E69" s="7" t="s">
        <v>107</v>
      </c>
      <c r="F69" s="7" t="s">
        <v>108</v>
      </c>
      <c r="G69" s="8" t="s">
        <v>81</v>
      </c>
      <c r="H69" s="14"/>
      <c r="I69" s="10">
        <v>12800</v>
      </c>
      <c r="J69" s="11">
        <v>0</v>
      </c>
      <c r="K69" s="86">
        <f t="shared" si="2"/>
        <v>12800</v>
      </c>
      <c r="L69" s="87"/>
      <c r="M69" s="61" t="str">
        <f t="shared" si="3"/>
        <v>90404059990073880244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80</v>
      </c>
      <c r="C70" s="85" t="s">
        <v>7</v>
      </c>
      <c r="D70" s="6" t="s">
        <v>62</v>
      </c>
      <c r="E70" s="7" t="s">
        <v>109</v>
      </c>
      <c r="F70" s="7" t="s">
        <v>110</v>
      </c>
      <c r="G70" s="8" t="s">
        <v>81</v>
      </c>
      <c r="H70" s="14"/>
      <c r="I70" s="10">
        <v>395000</v>
      </c>
      <c r="J70" s="11">
        <v>189031.54</v>
      </c>
      <c r="K70" s="86">
        <f t="shared" si="2"/>
        <v>205968.46</v>
      </c>
      <c r="L70" s="87"/>
      <c r="M70" s="61" t="str">
        <f t="shared" si="3"/>
        <v>90404090140180570244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80</v>
      </c>
      <c r="C71" s="85" t="s">
        <v>7</v>
      </c>
      <c r="D71" s="6" t="s">
        <v>62</v>
      </c>
      <c r="E71" s="7" t="s">
        <v>111</v>
      </c>
      <c r="F71" s="7" t="s">
        <v>112</v>
      </c>
      <c r="G71" s="8" t="s">
        <v>81</v>
      </c>
      <c r="H71" s="14"/>
      <c r="I71" s="10">
        <v>400000</v>
      </c>
      <c r="J71" s="11">
        <v>120000</v>
      </c>
      <c r="K71" s="86">
        <f t="shared" si="2"/>
        <v>280000</v>
      </c>
      <c r="L71" s="87"/>
      <c r="M71" s="61" t="str">
        <f t="shared" si="3"/>
        <v>90404120150420470244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80</v>
      </c>
      <c r="C72" s="85" t="s">
        <v>7</v>
      </c>
      <c r="D72" s="6" t="s">
        <v>62</v>
      </c>
      <c r="E72" s="7" t="s">
        <v>111</v>
      </c>
      <c r="F72" s="7" t="s">
        <v>113</v>
      </c>
      <c r="G72" s="8" t="s">
        <v>81</v>
      </c>
      <c r="H72" s="14"/>
      <c r="I72" s="10">
        <v>10000</v>
      </c>
      <c r="J72" s="11">
        <v>0</v>
      </c>
      <c r="K72" s="86">
        <f t="shared" si="2"/>
        <v>10000</v>
      </c>
      <c r="L72" s="87"/>
      <c r="M72" s="61" t="str">
        <f t="shared" si="3"/>
        <v>90404129990020460244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80</v>
      </c>
      <c r="C73" s="85" t="s">
        <v>7</v>
      </c>
      <c r="D73" s="6" t="s">
        <v>62</v>
      </c>
      <c r="E73" s="7" t="s">
        <v>114</v>
      </c>
      <c r="F73" s="7" t="s">
        <v>115</v>
      </c>
      <c r="G73" s="8" t="s">
        <v>81</v>
      </c>
      <c r="H73" s="14"/>
      <c r="I73" s="10">
        <v>364000</v>
      </c>
      <c r="J73" s="11">
        <v>75283.039999999994</v>
      </c>
      <c r="K73" s="86">
        <f t="shared" si="2"/>
        <v>288716.96000000002</v>
      </c>
      <c r="L73" s="87"/>
      <c r="M73" s="61" t="str">
        <f t="shared" si="3"/>
        <v>90405030110229990244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 ht="22.5">
      <c r="B74" s="9" t="s">
        <v>85</v>
      </c>
      <c r="C74" s="85" t="s">
        <v>7</v>
      </c>
      <c r="D74" s="6" t="s">
        <v>62</v>
      </c>
      <c r="E74" s="7" t="s">
        <v>114</v>
      </c>
      <c r="F74" s="7" t="s">
        <v>115</v>
      </c>
      <c r="G74" s="8" t="s">
        <v>84</v>
      </c>
      <c r="H74" s="14"/>
      <c r="I74" s="10">
        <v>52000</v>
      </c>
      <c r="J74" s="11">
        <v>0</v>
      </c>
      <c r="K74" s="86">
        <f t="shared" si="2"/>
        <v>52000</v>
      </c>
      <c r="L74" s="87"/>
      <c r="M74" s="61" t="str">
        <f t="shared" si="3"/>
        <v>90405030110229990851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80</v>
      </c>
      <c r="C75" s="85" t="s">
        <v>7</v>
      </c>
      <c r="D75" s="6" t="s">
        <v>62</v>
      </c>
      <c r="E75" s="7" t="s">
        <v>114</v>
      </c>
      <c r="F75" s="7" t="s">
        <v>116</v>
      </c>
      <c r="G75" s="8" t="s">
        <v>81</v>
      </c>
      <c r="H75" s="14"/>
      <c r="I75" s="10">
        <v>1206700</v>
      </c>
      <c r="J75" s="11">
        <v>0</v>
      </c>
      <c r="K75" s="86">
        <f t="shared" si="2"/>
        <v>1206700</v>
      </c>
      <c r="L75" s="87"/>
      <c r="M75" s="61" t="str">
        <f t="shared" si="3"/>
        <v>904050301102S0303244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117</v>
      </c>
      <c r="C76" s="85" t="s">
        <v>7</v>
      </c>
      <c r="D76" s="6" t="s">
        <v>62</v>
      </c>
      <c r="E76" s="7" t="s">
        <v>114</v>
      </c>
      <c r="F76" s="7" t="s">
        <v>118</v>
      </c>
      <c r="G76" s="8" t="s">
        <v>119</v>
      </c>
      <c r="H76" s="14"/>
      <c r="I76" s="10">
        <v>363000</v>
      </c>
      <c r="J76" s="11">
        <v>183000</v>
      </c>
      <c r="K76" s="86">
        <f t="shared" si="2"/>
        <v>180000</v>
      </c>
      <c r="L76" s="87"/>
      <c r="M76" s="61" t="str">
        <f t="shared" si="3"/>
        <v>90405030110381340540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80</v>
      </c>
      <c r="C77" s="85" t="s">
        <v>7</v>
      </c>
      <c r="D77" s="6" t="s">
        <v>62</v>
      </c>
      <c r="E77" s="7" t="s">
        <v>120</v>
      </c>
      <c r="F77" s="7" t="s">
        <v>121</v>
      </c>
      <c r="G77" s="8" t="s">
        <v>81</v>
      </c>
      <c r="H77" s="14"/>
      <c r="I77" s="10">
        <v>10000</v>
      </c>
      <c r="J77" s="11">
        <v>1400</v>
      </c>
      <c r="K77" s="86">
        <f t="shared" si="2"/>
        <v>8600</v>
      </c>
      <c r="L77" s="87"/>
      <c r="M77" s="61" t="str">
        <f t="shared" si="3"/>
        <v>90407050150121010244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117</v>
      </c>
      <c r="C78" s="85" t="s">
        <v>7</v>
      </c>
      <c r="D78" s="6" t="s">
        <v>62</v>
      </c>
      <c r="E78" s="7" t="s">
        <v>122</v>
      </c>
      <c r="F78" s="7" t="s">
        <v>123</v>
      </c>
      <c r="G78" s="8" t="s">
        <v>119</v>
      </c>
      <c r="H78" s="14"/>
      <c r="I78" s="10">
        <v>324000</v>
      </c>
      <c r="J78" s="11">
        <v>96984.1</v>
      </c>
      <c r="K78" s="86">
        <f t="shared" si="2"/>
        <v>227015.9</v>
      </c>
      <c r="L78" s="87"/>
      <c r="M78" s="61" t="str">
        <f t="shared" si="3"/>
        <v>90408010120181690540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117</v>
      </c>
      <c r="C79" s="85" t="s">
        <v>7</v>
      </c>
      <c r="D79" s="6" t="s">
        <v>62</v>
      </c>
      <c r="E79" s="7" t="s">
        <v>122</v>
      </c>
      <c r="F79" s="7" t="s">
        <v>124</v>
      </c>
      <c r="G79" s="8" t="s">
        <v>119</v>
      </c>
      <c r="H79" s="14"/>
      <c r="I79" s="10">
        <v>22000</v>
      </c>
      <c r="J79" s="11">
        <v>5064.08</v>
      </c>
      <c r="K79" s="86">
        <f t="shared" si="2"/>
        <v>16935.919999999998</v>
      </c>
      <c r="L79" s="87"/>
      <c r="M79" s="61" t="str">
        <f t="shared" si="3"/>
        <v>90408010120282220540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80</v>
      </c>
      <c r="C80" s="85" t="s">
        <v>7</v>
      </c>
      <c r="D80" s="6" t="s">
        <v>62</v>
      </c>
      <c r="E80" s="7" t="s">
        <v>125</v>
      </c>
      <c r="F80" s="7" t="s">
        <v>126</v>
      </c>
      <c r="G80" s="8" t="s">
        <v>81</v>
      </c>
      <c r="H80" s="14"/>
      <c r="I80" s="10">
        <v>86000</v>
      </c>
      <c r="J80" s="11">
        <v>13741.87</v>
      </c>
      <c r="K80" s="86">
        <f t="shared" si="2"/>
        <v>72258.13</v>
      </c>
      <c r="L80" s="87"/>
      <c r="M80" s="61" t="str">
        <f t="shared" si="3"/>
        <v>90408040120100590244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82</v>
      </c>
      <c r="C81" s="85" t="s">
        <v>7</v>
      </c>
      <c r="D81" s="6" t="s">
        <v>62</v>
      </c>
      <c r="E81" s="7" t="s">
        <v>125</v>
      </c>
      <c r="F81" s="7" t="s">
        <v>126</v>
      </c>
      <c r="G81" s="8" t="s">
        <v>83</v>
      </c>
      <c r="H81" s="14"/>
      <c r="I81" s="10">
        <v>135000</v>
      </c>
      <c r="J81" s="11">
        <v>76736.94</v>
      </c>
      <c r="K81" s="86">
        <f t="shared" si="2"/>
        <v>58263.06</v>
      </c>
      <c r="L81" s="87"/>
      <c r="M81" s="61" t="str">
        <f t="shared" si="3"/>
        <v>90408040120100590247</v>
      </c>
      <c r="N81" s="62"/>
      <c r="O81" s="62"/>
      <c r="P81" s="62"/>
      <c r="Q81" s="62"/>
      <c r="R81" s="62"/>
      <c r="S81" s="62"/>
      <c r="T81" s="62"/>
      <c r="U81" s="62"/>
    </row>
    <row r="82" spans="2:21" ht="0.75" customHeight="1" thickBot="1">
      <c r="B82" s="88"/>
      <c r="C82" s="89"/>
      <c r="D82" s="66"/>
      <c r="E82" s="67"/>
      <c r="F82" s="67"/>
      <c r="G82" s="67"/>
      <c r="H82" s="68"/>
      <c r="I82" s="69"/>
      <c r="J82" s="70"/>
      <c r="K82" s="71"/>
      <c r="L82" s="72"/>
    </row>
    <row r="83" spans="2:21" ht="13.5" thickBot="1">
      <c r="B83" s="90"/>
      <c r="C83" s="90"/>
      <c r="D83" s="27"/>
      <c r="E83" s="27"/>
      <c r="F83" s="27"/>
      <c r="G83" s="27"/>
      <c r="H83" s="27"/>
      <c r="I83" s="91"/>
      <c r="J83" s="91"/>
      <c r="K83" s="91"/>
      <c r="L83" s="92"/>
    </row>
    <row r="84" spans="2:21" ht="28.5" customHeight="1" thickBot="1">
      <c r="B84" s="93" t="s">
        <v>18</v>
      </c>
      <c r="C84" s="94">
        <v>450</v>
      </c>
      <c r="D84" s="225" t="s">
        <v>17</v>
      </c>
      <c r="E84" s="226"/>
      <c r="F84" s="226"/>
      <c r="G84" s="227"/>
      <c r="H84" s="95"/>
      <c r="I84" s="96">
        <f>0-I92</f>
        <v>-226000</v>
      </c>
      <c r="J84" s="96">
        <f>J16-J42</f>
        <v>1209750.54</v>
      </c>
      <c r="K84" s="97" t="s">
        <v>17</v>
      </c>
    </row>
    <row r="85" spans="2:21">
      <c r="B85" s="90"/>
      <c r="C85" s="98"/>
      <c r="D85" s="27"/>
      <c r="E85" s="27"/>
      <c r="F85" s="27"/>
      <c r="G85" s="27"/>
      <c r="H85" s="27"/>
      <c r="I85" s="27"/>
      <c r="J85" s="27"/>
      <c r="K85" s="27"/>
    </row>
    <row r="86" spans="2:21" ht="15">
      <c r="B86" s="172" t="s">
        <v>32</v>
      </c>
      <c r="C86" s="172"/>
      <c r="D86" s="172"/>
      <c r="E86" s="172"/>
      <c r="F86" s="172"/>
      <c r="G86" s="172"/>
      <c r="H86" s="172"/>
      <c r="I86" s="172"/>
      <c r="J86" s="172"/>
      <c r="K86" s="172"/>
      <c r="L86" s="76"/>
    </row>
    <row r="87" spans="2:21">
      <c r="B87" s="35"/>
      <c r="C87" s="99"/>
      <c r="D87" s="36"/>
      <c r="E87" s="36"/>
      <c r="F87" s="36"/>
      <c r="G87" s="36"/>
      <c r="H87" s="36"/>
      <c r="I87" s="37"/>
      <c r="J87" s="37"/>
      <c r="K87" s="100" t="s">
        <v>27</v>
      </c>
      <c r="L87" s="101"/>
    </row>
    <row r="88" spans="2:21" ht="17.100000000000001" customHeight="1">
      <c r="B88" s="187" t="s">
        <v>39</v>
      </c>
      <c r="C88" s="174" t="s">
        <v>40</v>
      </c>
      <c r="D88" s="191" t="s">
        <v>45</v>
      </c>
      <c r="E88" s="192"/>
      <c r="F88" s="192"/>
      <c r="G88" s="193"/>
      <c r="H88" s="175"/>
      <c r="I88" s="174" t="s">
        <v>42</v>
      </c>
      <c r="J88" s="174" t="s">
        <v>23</v>
      </c>
      <c r="K88" s="173" t="s">
        <v>43</v>
      </c>
      <c r="L88" s="40"/>
    </row>
    <row r="89" spans="2:21" ht="17.100000000000001" customHeight="1">
      <c r="B89" s="187"/>
      <c r="C89" s="174"/>
      <c r="D89" s="194"/>
      <c r="E89" s="195"/>
      <c r="F89" s="195"/>
      <c r="G89" s="196"/>
      <c r="H89" s="176"/>
      <c r="I89" s="174"/>
      <c r="J89" s="174"/>
      <c r="K89" s="173"/>
      <c r="L89" s="40"/>
    </row>
    <row r="90" spans="2:21" ht="17.100000000000001" customHeight="1">
      <c r="B90" s="187"/>
      <c r="C90" s="174"/>
      <c r="D90" s="197"/>
      <c r="E90" s="198"/>
      <c r="F90" s="198"/>
      <c r="G90" s="199"/>
      <c r="H90" s="177"/>
      <c r="I90" s="174"/>
      <c r="J90" s="174"/>
      <c r="K90" s="173"/>
      <c r="L90" s="40"/>
    </row>
    <row r="91" spans="2:21" ht="13.5" thickBot="1">
      <c r="B91" s="41">
        <v>1</v>
      </c>
      <c r="C91" s="78">
        <v>2</v>
      </c>
      <c r="D91" s="200">
        <v>3</v>
      </c>
      <c r="E91" s="201"/>
      <c r="F91" s="201"/>
      <c r="G91" s="202"/>
      <c r="H91" s="43"/>
      <c r="I91" s="79" t="s">
        <v>2</v>
      </c>
      <c r="J91" s="79" t="s">
        <v>25</v>
      </c>
      <c r="K91" s="80" t="s">
        <v>26</v>
      </c>
      <c r="L91" s="46"/>
    </row>
    <row r="92" spans="2:21" ht="12.75" customHeight="1">
      <c r="B92" s="102" t="s">
        <v>33</v>
      </c>
      <c r="C92" s="48" t="s">
        <v>8</v>
      </c>
      <c r="D92" s="203" t="s">
        <v>17</v>
      </c>
      <c r="E92" s="204"/>
      <c r="F92" s="204"/>
      <c r="G92" s="205"/>
      <c r="H92" s="49"/>
      <c r="I92" s="103">
        <f>I94+I98+I102</f>
        <v>226000</v>
      </c>
      <c r="J92" s="103">
        <f>J94+J98+J102</f>
        <v>-1209750.54</v>
      </c>
      <c r="K92" s="104">
        <f>K94+K98+K102</f>
        <v>1435750.54</v>
      </c>
    </row>
    <row r="93" spans="2:21" ht="12.75" customHeight="1">
      <c r="B93" s="105" t="s">
        <v>11</v>
      </c>
      <c r="C93" s="106"/>
      <c r="D93" s="213"/>
      <c r="E93" s="214"/>
      <c r="F93" s="214"/>
      <c r="G93" s="215"/>
      <c r="H93" s="107"/>
      <c r="I93" s="108"/>
      <c r="J93" s="109"/>
      <c r="K93" s="110"/>
    </row>
    <row r="94" spans="2:21" ht="12.75" customHeight="1">
      <c r="B94" s="105" t="s">
        <v>34</v>
      </c>
      <c r="C94" s="111" t="s">
        <v>12</v>
      </c>
      <c r="D94" s="216" t="s">
        <v>17</v>
      </c>
      <c r="E94" s="217"/>
      <c r="F94" s="217"/>
      <c r="G94" s="218"/>
      <c r="H94" s="112"/>
      <c r="I94" s="50">
        <v>0</v>
      </c>
      <c r="J94" s="50">
        <v>0</v>
      </c>
      <c r="K94" s="113">
        <v>0</v>
      </c>
    </row>
    <row r="95" spans="2:21" ht="12.75" customHeight="1">
      <c r="B95" s="105" t="s">
        <v>10</v>
      </c>
      <c r="C95" s="53"/>
      <c r="D95" s="219"/>
      <c r="E95" s="220"/>
      <c r="F95" s="220"/>
      <c r="G95" s="221"/>
      <c r="H95" s="114"/>
      <c r="I95" s="115"/>
      <c r="J95" s="116"/>
      <c r="K95" s="117"/>
    </row>
    <row r="96" spans="2:21" s="63" customFormat="1">
      <c r="B96" s="146"/>
      <c r="C96" s="147" t="s">
        <v>12</v>
      </c>
      <c r="D96" s="148"/>
      <c r="E96" s="188"/>
      <c r="F96" s="189"/>
      <c r="G96" s="190"/>
      <c r="H96" s="149"/>
      <c r="I96" s="150"/>
      <c r="J96" s="151"/>
      <c r="K96" s="152">
        <f>IF(IF(I96="",0,I96)=0,0,(IF(I96&gt;0,IF(J96&gt;I96,0,I96-J96),IF(J96&gt;I96,I96-J96,0))))</f>
        <v>0</v>
      </c>
      <c r="L96" s="153"/>
      <c r="M96" s="154" t="str">
        <f>IF(D96="","000",D96)&amp;IF(E96="","00000000000000000",E96)</f>
        <v>00000000000000000000</v>
      </c>
      <c r="N96" s="155"/>
      <c r="O96" s="155"/>
      <c r="P96" s="155"/>
      <c r="Q96" s="155"/>
      <c r="R96" s="155"/>
      <c r="S96" s="155"/>
      <c r="T96" s="155"/>
      <c r="U96" s="155"/>
    </row>
    <row r="97" spans="2:21" ht="6" hidden="1" customHeight="1">
      <c r="B97" s="118"/>
      <c r="C97" s="119"/>
      <c r="D97" s="120"/>
      <c r="E97" s="210"/>
      <c r="F97" s="211"/>
      <c r="G97" s="211"/>
      <c r="H97" s="212"/>
      <c r="I97" s="121"/>
      <c r="J97" s="122"/>
      <c r="K97" s="123"/>
      <c r="L97" s="124"/>
    </row>
    <row r="98" spans="2:21" ht="12.75" customHeight="1">
      <c r="B98" s="105" t="s">
        <v>35</v>
      </c>
      <c r="C98" s="53" t="s">
        <v>13</v>
      </c>
      <c r="D98" s="222" t="s">
        <v>17</v>
      </c>
      <c r="E98" s="223"/>
      <c r="F98" s="223"/>
      <c r="G98" s="224"/>
      <c r="H98" s="114"/>
      <c r="I98" s="50">
        <v>0</v>
      </c>
      <c r="J98" s="50">
        <v>0</v>
      </c>
      <c r="K98" s="12">
        <v>0</v>
      </c>
    </row>
    <row r="99" spans="2:21" ht="12.75" customHeight="1">
      <c r="B99" s="105" t="s">
        <v>10</v>
      </c>
      <c r="C99" s="53"/>
      <c r="D99" s="219"/>
      <c r="E99" s="220"/>
      <c r="F99" s="220"/>
      <c r="G99" s="221"/>
      <c r="H99" s="114"/>
      <c r="I99" s="115"/>
      <c r="J99" s="116"/>
      <c r="K99" s="117"/>
    </row>
    <row r="100" spans="2:21" s="63" customFormat="1">
      <c r="B100" s="146"/>
      <c r="C100" s="147" t="s">
        <v>13</v>
      </c>
      <c r="D100" s="148"/>
      <c r="E100" s="188"/>
      <c r="F100" s="189"/>
      <c r="G100" s="190"/>
      <c r="H100" s="149"/>
      <c r="I100" s="150"/>
      <c r="J100" s="151"/>
      <c r="K100" s="152">
        <f>IF(IF(I100="",0,I100)=0,0,(IF(I100&gt;0,IF(J100&gt;I100,0,I100-J100),IF(J100&gt;I100,I100-J100,0))))</f>
        <v>0</v>
      </c>
      <c r="L100" s="153"/>
      <c r="M100" s="154" t="str">
        <f>IF(D100="","000",D100)&amp;IF(E100="","00000000000000000",E100)</f>
        <v>00000000000000000000</v>
      </c>
      <c r="N100" s="155"/>
      <c r="O100" s="155"/>
      <c r="P100" s="155"/>
      <c r="Q100" s="155"/>
      <c r="R100" s="155"/>
      <c r="S100" s="155"/>
      <c r="T100" s="155"/>
      <c r="U100" s="155"/>
    </row>
    <row r="101" spans="2:21" ht="6" hidden="1" customHeight="1">
      <c r="B101" s="118"/>
      <c r="C101" s="58"/>
      <c r="D101" s="120"/>
      <c r="E101" s="210"/>
      <c r="F101" s="211"/>
      <c r="G101" s="211"/>
      <c r="H101" s="212"/>
      <c r="I101" s="121"/>
      <c r="J101" s="122"/>
      <c r="K101" s="123"/>
      <c r="L101" s="124"/>
    </row>
    <row r="102" spans="2:21" ht="12.75" customHeight="1">
      <c r="B102" s="105" t="s">
        <v>16</v>
      </c>
      <c r="C102" s="53" t="s">
        <v>9</v>
      </c>
      <c r="D102" s="164" t="s">
        <v>53</v>
      </c>
      <c r="E102" s="165"/>
      <c r="F102" s="165"/>
      <c r="G102" s="166"/>
      <c r="H102" s="125"/>
      <c r="I102" s="50">
        <v>226000</v>
      </c>
      <c r="J102" s="50">
        <v>-1209750.54</v>
      </c>
      <c r="K102" s="12">
        <f>IF(IF(I102="",0,I102)=0,0,(IF(I102&gt;0,IF(J102&gt;I102,0,I102-J102),IF(J102&gt;I102,I102-J102,0))))</f>
        <v>1435750.54</v>
      </c>
    </row>
    <row r="103" spans="2:21" ht="22.5">
      <c r="B103" s="105" t="s">
        <v>54</v>
      </c>
      <c r="C103" s="53" t="s">
        <v>9</v>
      </c>
      <c r="D103" s="164" t="s">
        <v>55</v>
      </c>
      <c r="E103" s="165"/>
      <c r="F103" s="165"/>
      <c r="G103" s="166"/>
      <c r="H103" s="125"/>
      <c r="I103" s="50">
        <v>226000</v>
      </c>
      <c r="J103" s="50">
        <v>-1209750.54</v>
      </c>
      <c r="K103" s="12">
        <f>IF(IF(I103="",0,I103)=0,0,(IF(I103&gt;0,IF(J103&gt;I103,0,I103-J103),IF(J103&gt;I103,I103-J103,0))))</f>
        <v>1435750.54</v>
      </c>
    </row>
    <row r="104" spans="2:21" ht="35.25" customHeight="1">
      <c r="B104" s="105" t="s">
        <v>57</v>
      </c>
      <c r="C104" s="53" t="s">
        <v>9</v>
      </c>
      <c r="D104" s="164" t="s">
        <v>56</v>
      </c>
      <c r="E104" s="165"/>
      <c r="F104" s="165"/>
      <c r="G104" s="166"/>
      <c r="H104" s="125"/>
      <c r="I104" s="50">
        <v>0</v>
      </c>
      <c r="J104" s="50">
        <v>0</v>
      </c>
      <c r="K104" s="12">
        <f>IF(IF(I104="",0,I104)=0,0,(IF(I104&gt;0,IF(J104&gt;I104,0,I104-J104),IF(J104&gt;I104,I104-J104,0))))</f>
        <v>0</v>
      </c>
    </row>
    <row r="105" spans="2:21" ht="22.5">
      <c r="B105" s="144" t="s">
        <v>71</v>
      </c>
      <c r="C105" s="126" t="s">
        <v>14</v>
      </c>
      <c r="D105" s="5" t="s">
        <v>69</v>
      </c>
      <c r="E105" s="167" t="s">
        <v>70</v>
      </c>
      <c r="F105" s="168"/>
      <c r="G105" s="169"/>
      <c r="H105" s="15"/>
      <c r="I105" s="1">
        <v>-9422700</v>
      </c>
      <c r="J105" s="1">
        <v>-3521154.74</v>
      </c>
      <c r="K105" s="127" t="s">
        <v>17</v>
      </c>
      <c r="L105" s="128"/>
      <c r="M105" s="129" t="str">
        <f>IF(D105="","000",D105)&amp;IF(E105="","00000000000000000",E105)</f>
        <v>00001050201100000510</v>
      </c>
    </row>
    <row r="106" spans="2:21" ht="22.5">
      <c r="B106" s="144" t="s">
        <v>67</v>
      </c>
      <c r="C106" s="126" t="s">
        <v>15</v>
      </c>
      <c r="D106" s="5" t="s">
        <v>69</v>
      </c>
      <c r="E106" s="167" t="s">
        <v>68</v>
      </c>
      <c r="F106" s="168"/>
      <c r="G106" s="169"/>
      <c r="H106" s="15"/>
      <c r="I106" s="4">
        <v>9648700</v>
      </c>
      <c r="J106" s="4">
        <v>2311404.2000000002</v>
      </c>
      <c r="K106" s="130" t="s">
        <v>17</v>
      </c>
      <c r="L106" s="131"/>
      <c r="M106" s="129" t="str">
        <f>IF(D106="","000",D106)&amp;IF(E106="","00000000000000000",E106)</f>
        <v>00001050201100000610</v>
      </c>
    </row>
    <row r="107" spans="2:21" ht="0.75" customHeight="1" thickBot="1">
      <c r="B107" s="90"/>
      <c r="C107" s="65"/>
      <c r="D107" s="132"/>
      <c r="E107" s="170"/>
      <c r="F107" s="170"/>
      <c r="G107" s="170"/>
      <c r="H107" s="171"/>
      <c r="I107" s="133"/>
      <c r="J107" s="133"/>
      <c r="K107" s="134"/>
      <c r="L107" s="19"/>
    </row>
    <row r="108" spans="2:21">
      <c r="B108" s="90"/>
      <c r="C108" s="98"/>
      <c r="D108" s="27"/>
      <c r="E108" s="27"/>
      <c r="F108" s="27"/>
      <c r="G108" s="27"/>
      <c r="H108" s="27"/>
      <c r="I108" s="27"/>
      <c r="J108" s="27"/>
      <c r="K108" s="27"/>
      <c r="L108" s="135"/>
      <c r="M108" s="135"/>
    </row>
    <row r="109" spans="2:21" ht="21.75" customHeight="1">
      <c r="B109" s="136" t="s">
        <v>48</v>
      </c>
      <c r="C109" s="162"/>
      <c r="D109" s="162"/>
      <c r="E109" s="162"/>
      <c r="F109" s="98"/>
      <c r="G109" s="98"/>
      <c r="H109" s="27"/>
      <c r="I109" s="137" t="s">
        <v>50</v>
      </c>
      <c r="J109" s="138"/>
      <c r="K109" s="141"/>
      <c r="L109" s="135"/>
      <c r="M109" s="135"/>
    </row>
    <row r="110" spans="2:21">
      <c r="B110" s="22" t="s">
        <v>46</v>
      </c>
      <c r="C110" s="161" t="s">
        <v>47</v>
      </c>
      <c r="D110" s="161"/>
      <c r="E110" s="161"/>
      <c r="F110" s="98"/>
      <c r="G110" s="98"/>
      <c r="H110" s="27"/>
      <c r="I110" s="27"/>
      <c r="J110" s="139" t="s">
        <v>51</v>
      </c>
      <c r="K110" s="98" t="s">
        <v>47</v>
      </c>
      <c r="L110" s="135"/>
      <c r="M110" s="135"/>
    </row>
    <row r="111" spans="2:21">
      <c r="B111" s="22"/>
      <c r="C111" s="98"/>
      <c r="D111" s="27"/>
      <c r="E111" s="27"/>
      <c r="F111" s="27"/>
      <c r="G111" s="27"/>
      <c r="H111" s="27"/>
      <c r="I111" s="27"/>
      <c r="J111" s="27"/>
      <c r="K111" s="27"/>
      <c r="L111" s="135"/>
      <c r="M111" s="135"/>
    </row>
    <row r="112" spans="2:21" ht="21.75" customHeight="1">
      <c r="B112" s="22" t="s">
        <v>49</v>
      </c>
      <c r="C112" s="163"/>
      <c r="D112" s="163"/>
      <c r="E112" s="163"/>
      <c r="F112" s="140"/>
      <c r="G112" s="140"/>
      <c r="H112" s="27"/>
      <c r="I112" s="27"/>
      <c r="J112" s="27"/>
      <c r="K112" s="27"/>
      <c r="L112" s="135"/>
      <c r="M112" s="135"/>
    </row>
    <row r="113" spans="2:13">
      <c r="B113" s="22" t="s">
        <v>46</v>
      </c>
      <c r="C113" s="161" t="s">
        <v>47</v>
      </c>
      <c r="D113" s="161"/>
      <c r="E113" s="161"/>
      <c r="F113" s="98"/>
      <c r="G113" s="98"/>
      <c r="H113" s="27"/>
      <c r="I113" s="27"/>
      <c r="J113" s="27"/>
      <c r="K113" s="27"/>
      <c r="L113" s="135"/>
      <c r="M113" s="135"/>
    </row>
    <row r="114" spans="2:13">
      <c r="B114" s="22"/>
      <c r="C114" s="98"/>
      <c r="D114" s="27"/>
      <c r="E114" s="27"/>
      <c r="F114" s="27"/>
      <c r="G114" s="27"/>
      <c r="H114" s="27"/>
      <c r="I114" s="27"/>
      <c r="J114" s="27"/>
      <c r="K114" s="27"/>
      <c r="L114" s="135"/>
      <c r="M114" s="135"/>
    </row>
    <row r="115" spans="2:13">
      <c r="B115" s="22" t="s">
        <v>31</v>
      </c>
      <c r="C115" s="98"/>
      <c r="D115" s="27"/>
      <c r="E115" s="27"/>
      <c r="F115" s="27"/>
      <c r="G115" s="27"/>
      <c r="H115" s="27"/>
      <c r="I115" s="27"/>
      <c r="J115" s="27"/>
      <c r="K115" s="27"/>
      <c r="L115" s="135"/>
      <c r="M115" s="135"/>
    </row>
    <row r="116" spans="2:13">
      <c r="B116" s="90"/>
      <c r="C116" s="98"/>
      <c r="D116" s="27"/>
      <c r="E116" s="27"/>
      <c r="F116" s="27"/>
      <c r="G116" s="27"/>
      <c r="H116" s="27"/>
      <c r="I116" s="27"/>
      <c r="J116" s="27"/>
      <c r="K116" s="27"/>
      <c r="L116" s="135"/>
      <c r="M116" s="135"/>
    </row>
    <row r="117" spans="2:13">
      <c r="L117" s="135"/>
      <c r="M117" s="135"/>
    </row>
    <row r="118" spans="2:13">
      <c r="L118" s="135"/>
      <c r="M118" s="135"/>
    </row>
    <row r="119" spans="2:13">
      <c r="L119" s="135"/>
      <c r="M119" s="135"/>
    </row>
    <row r="120" spans="2:13">
      <c r="L120" s="135"/>
      <c r="M120" s="135"/>
    </row>
    <row r="121" spans="2:13">
      <c r="L121" s="135"/>
      <c r="M121" s="135"/>
    </row>
    <row r="122" spans="2:13">
      <c r="L122" s="135"/>
      <c r="M122" s="135"/>
    </row>
  </sheetData>
  <mergeCells count="74">
    <mergeCell ref="E101:H101"/>
    <mergeCell ref="E30:G30"/>
    <mergeCell ref="E31:G31"/>
    <mergeCell ref="E32:G32"/>
    <mergeCell ref="E33:G33"/>
    <mergeCell ref="D95:G95"/>
    <mergeCell ref="D98:G98"/>
    <mergeCell ref="D99:G99"/>
    <mergeCell ref="D41:G41"/>
    <mergeCell ref="D42:G42"/>
    <mergeCell ref="D43:G43"/>
    <mergeCell ref="D84:G84"/>
    <mergeCell ref="D88:G90"/>
    <mergeCell ref="D91:G91"/>
    <mergeCell ref="E96:G96"/>
    <mergeCell ref="H38:H40"/>
    <mergeCell ref="E100:G100"/>
    <mergeCell ref="D12:G14"/>
    <mergeCell ref="D15:G15"/>
    <mergeCell ref="D16:G16"/>
    <mergeCell ref="D17:G17"/>
    <mergeCell ref="D38:G40"/>
    <mergeCell ref="E34:H34"/>
    <mergeCell ref="E97:H97"/>
    <mergeCell ref="H88:H90"/>
    <mergeCell ref="D92:G92"/>
    <mergeCell ref="D93:G93"/>
    <mergeCell ref="D94:G94"/>
    <mergeCell ref="I88:I90"/>
    <mergeCell ref="B88:B90"/>
    <mergeCell ref="C88:C90"/>
    <mergeCell ref="K88:K90"/>
    <mergeCell ref="J88:J90"/>
    <mergeCell ref="J12:J14"/>
    <mergeCell ref="B12:B14"/>
    <mergeCell ref="I38:I40"/>
    <mergeCell ref="C38:C40"/>
    <mergeCell ref="B36:K36"/>
    <mergeCell ref="K38:K40"/>
    <mergeCell ref="J38:J40"/>
    <mergeCell ref="B38:B40"/>
    <mergeCell ref="E28:G28"/>
    <mergeCell ref="E29:G29"/>
    <mergeCell ref="B2:J2"/>
    <mergeCell ref="C6:I6"/>
    <mergeCell ref="C7:I7"/>
    <mergeCell ref="C4:E4"/>
    <mergeCell ref="H4:I4"/>
    <mergeCell ref="B10:K10"/>
    <mergeCell ref="K12:K14"/>
    <mergeCell ref="I12:I14"/>
    <mergeCell ref="C12:C14"/>
    <mergeCell ref="B86:K86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C113:E113"/>
    <mergeCell ref="C109:E109"/>
    <mergeCell ref="C112:E112"/>
    <mergeCell ref="C110:E110"/>
    <mergeCell ref="D102:G102"/>
    <mergeCell ref="D103:G103"/>
    <mergeCell ref="D104:G104"/>
    <mergeCell ref="E106:G106"/>
    <mergeCell ref="E105:G105"/>
    <mergeCell ref="E107:H107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4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U122"/>
  <sheetViews>
    <sheetView tabSelected="1" workbookViewId="0"/>
  </sheetViews>
  <sheetFormatPr defaultRowHeight="12.75"/>
  <cols>
    <col min="1" max="1" width="0.85546875" style="16" customWidth="1"/>
    <col min="2" max="2" width="44.7109375" style="16" customWidth="1"/>
    <col min="3" max="3" width="5.7109375" style="16" customWidth="1"/>
    <col min="4" max="4" width="4.7109375" style="16" customWidth="1"/>
    <col min="5" max="5" width="5.7109375" style="16" customWidth="1"/>
    <col min="6" max="6" width="10.7109375" style="16" customWidth="1"/>
    <col min="7" max="8" width="4.7109375" style="16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0" width="9.140625" style="17" hidden="1" customWidth="1"/>
    <col min="21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181" t="s">
        <v>36</v>
      </c>
      <c r="C2" s="181"/>
      <c r="D2" s="181"/>
      <c r="E2" s="181"/>
      <c r="F2" s="181"/>
      <c r="G2" s="181"/>
      <c r="H2" s="181"/>
      <c r="I2" s="181"/>
      <c r="J2" s="182"/>
      <c r="K2" s="18" t="s">
        <v>3</v>
      </c>
      <c r="L2" s="19"/>
      <c r="M2" s="20"/>
    </row>
    <row r="3" spans="2:14">
      <c r="B3" s="21"/>
      <c r="C3" s="158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63</v>
      </c>
      <c r="M3" s="20"/>
    </row>
    <row r="4" spans="2:14">
      <c r="B4" s="26" t="s">
        <v>52</v>
      </c>
      <c r="C4" s="185" t="s">
        <v>61</v>
      </c>
      <c r="D4" s="185"/>
      <c r="E4" s="185"/>
      <c r="F4" s="27"/>
      <c r="G4" s="27"/>
      <c r="H4" s="186"/>
      <c r="I4" s="186"/>
      <c r="J4" s="26" t="s">
        <v>22</v>
      </c>
      <c r="K4" s="145">
        <v>45047</v>
      </c>
      <c r="L4" s="19" t="s">
        <v>8</v>
      </c>
      <c r="M4" s="20"/>
    </row>
    <row r="5" spans="2:14">
      <c r="B5" s="158"/>
      <c r="C5" s="158"/>
      <c r="D5" s="158"/>
      <c r="E5" s="158"/>
      <c r="F5" s="158"/>
      <c r="G5" s="158"/>
      <c r="H5" s="158"/>
      <c r="I5" s="28"/>
      <c r="J5" s="29" t="s">
        <v>21</v>
      </c>
      <c r="K5" s="142"/>
      <c r="L5" s="19" t="s">
        <v>64</v>
      </c>
      <c r="M5" s="20"/>
    </row>
    <row r="6" spans="2:14">
      <c r="B6" s="158" t="s">
        <v>37</v>
      </c>
      <c r="C6" s="183" t="s">
        <v>60</v>
      </c>
      <c r="D6" s="183"/>
      <c r="E6" s="183"/>
      <c r="F6" s="183"/>
      <c r="G6" s="183"/>
      <c r="H6" s="183"/>
      <c r="I6" s="183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158" t="s">
        <v>38</v>
      </c>
      <c r="C7" s="184"/>
      <c r="D7" s="184"/>
      <c r="E7" s="184"/>
      <c r="F7" s="184"/>
      <c r="G7" s="184"/>
      <c r="H7" s="184"/>
      <c r="I7" s="184"/>
      <c r="J7" s="29" t="s">
        <v>58</v>
      </c>
      <c r="K7" s="143" t="s">
        <v>66</v>
      </c>
      <c r="L7" s="19" t="s">
        <v>63</v>
      </c>
      <c r="M7" s="20"/>
      <c r="N7" s="31"/>
    </row>
    <row r="8" spans="2:14">
      <c r="B8" s="32" t="s">
        <v>59</v>
      </c>
      <c r="C8" s="158"/>
      <c r="D8" s="158"/>
      <c r="E8" s="158"/>
      <c r="F8" s="158"/>
      <c r="G8" s="158"/>
      <c r="H8" s="158"/>
      <c r="I8" s="28"/>
      <c r="J8" s="29"/>
      <c r="K8" s="30"/>
      <c r="L8" s="19"/>
    </row>
    <row r="9" spans="2:14" ht="13.5" thickBot="1">
      <c r="B9" s="158" t="s">
        <v>1</v>
      </c>
      <c r="C9" s="158"/>
      <c r="D9" s="158"/>
      <c r="E9" s="158"/>
      <c r="F9" s="158"/>
      <c r="G9" s="158"/>
      <c r="H9" s="158"/>
      <c r="I9" s="28"/>
      <c r="J9" s="28"/>
      <c r="K9" s="33" t="s">
        <v>0</v>
      </c>
      <c r="L9" s="19"/>
    </row>
    <row r="10" spans="2:14" ht="15">
      <c r="B10" s="172" t="s">
        <v>29</v>
      </c>
      <c r="C10" s="172"/>
      <c r="D10" s="172"/>
      <c r="E10" s="172"/>
      <c r="F10" s="172"/>
      <c r="G10" s="172"/>
      <c r="H10" s="172"/>
      <c r="I10" s="172"/>
      <c r="J10" s="172"/>
      <c r="K10" s="172"/>
      <c r="L10" s="34" t="s">
        <v>65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187" t="s">
        <v>39</v>
      </c>
      <c r="C12" s="174" t="s">
        <v>40</v>
      </c>
      <c r="D12" s="174" t="s">
        <v>41</v>
      </c>
      <c r="E12" s="174"/>
      <c r="F12" s="174"/>
      <c r="G12" s="174"/>
      <c r="H12" s="174"/>
      <c r="I12" s="174" t="s">
        <v>42</v>
      </c>
      <c r="J12" s="174" t="s">
        <v>23</v>
      </c>
      <c r="K12" s="173" t="s">
        <v>43</v>
      </c>
      <c r="L12" s="40"/>
    </row>
    <row r="13" spans="2:14">
      <c r="B13" s="187"/>
      <c r="C13" s="174"/>
      <c r="D13" s="174"/>
      <c r="E13" s="174"/>
      <c r="F13" s="174"/>
      <c r="G13" s="174"/>
      <c r="H13" s="174"/>
      <c r="I13" s="174"/>
      <c r="J13" s="174"/>
      <c r="K13" s="173"/>
      <c r="L13" s="40"/>
    </row>
    <row r="14" spans="2:14">
      <c r="B14" s="187"/>
      <c r="C14" s="174"/>
      <c r="D14" s="174"/>
      <c r="E14" s="174"/>
      <c r="F14" s="174"/>
      <c r="G14" s="174"/>
      <c r="H14" s="174"/>
      <c r="I14" s="174"/>
      <c r="J14" s="174"/>
      <c r="K14" s="173"/>
      <c r="L14" s="40"/>
    </row>
    <row r="15" spans="2:14" ht="13.5" thickBot="1">
      <c r="B15" s="41">
        <v>1</v>
      </c>
      <c r="C15" s="42">
        <v>2</v>
      </c>
      <c r="D15" s="229">
        <v>3</v>
      </c>
      <c r="E15" s="229"/>
      <c r="F15" s="229"/>
      <c r="G15" s="229"/>
      <c r="H15" s="229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203" t="s">
        <v>17</v>
      </c>
      <c r="E16" s="204"/>
      <c r="F16" s="204"/>
      <c r="G16" s="204"/>
      <c r="H16" s="205"/>
      <c r="I16" s="50">
        <v>9422700</v>
      </c>
      <c r="J16" s="50">
        <v>3447905.66</v>
      </c>
      <c r="K16" s="51">
        <v>6206059.9000000004</v>
      </c>
    </row>
    <row r="17" spans="2:21">
      <c r="B17" s="52" t="s">
        <v>4</v>
      </c>
      <c r="C17" s="53"/>
      <c r="D17" s="206"/>
      <c r="E17" s="207"/>
      <c r="F17" s="207"/>
      <c r="G17" s="207"/>
      <c r="H17" s="208"/>
      <c r="I17" s="55"/>
      <c r="J17" s="56"/>
      <c r="K17" s="57"/>
    </row>
    <row r="18" spans="2:21" s="63" customFormat="1" ht="67.5">
      <c r="B18" s="9" t="s">
        <v>127</v>
      </c>
      <c r="C18" s="58" t="s">
        <v>6</v>
      </c>
      <c r="D18" s="6" t="s">
        <v>128</v>
      </c>
      <c r="E18" s="178" t="s">
        <v>129</v>
      </c>
      <c r="F18" s="179"/>
      <c r="G18" s="179"/>
      <c r="H18" s="180"/>
      <c r="I18" s="2">
        <v>46000</v>
      </c>
      <c r="J18" s="3">
        <v>18829.669999999998</v>
      </c>
      <c r="K18" s="59">
        <f t="shared" ref="K18:K33" si="0">IF(IF(I18="",0,I18)=0,0,(IF(I18&gt;0,IF(J18&gt;I18,0,I18-J18),IF(J18&gt;I18,I18-J18,0))))</f>
        <v>27170.33</v>
      </c>
      <c r="L18" s="60"/>
      <c r="M18" s="61" t="str">
        <f t="shared" ref="M18:M33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33.75">
      <c r="B19" s="9" t="s">
        <v>130</v>
      </c>
      <c r="C19" s="58" t="s">
        <v>6</v>
      </c>
      <c r="D19" s="6" t="s">
        <v>128</v>
      </c>
      <c r="E19" s="178" t="s">
        <v>131</v>
      </c>
      <c r="F19" s="179"/>
      <c r="G19" s="179"/>
      <c r="H19" s="180"/>
      <c r="I19" s="2">
        <v>0</v>
      </c>
      <c r="J19" s="3">
        <v>907.87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>
      <c r="B20" s="9" t="s">
        <v>132</v>
      </c>
      <c r="C20" s="58" t="s">
        <v>6</v>
      </c>
      <c r="D20" s="6" t="s">
        <v>128</v>
      </c>
      <c r="E20" s="178" t="s">
        <v>133</v>
      </c>
      <c r="F20" s="179"/>
      <c r="G20" s="179"/>
      <c r="H20" s="180"/>
      <c r="I20" s="2">
        <v>471000</v>
      </c>
      <c r="J20" s="3">
        <v>676997.41</v>
      </c>
      <c r="K20" s="59">
        <f t="shared" si="0"/>
        <v>0</v>
      </c>
      <c r="L20" s="60"/>
      <c r="M20" s="61" t="str">
        <f t="shared" si="1"/>
        <v>18210503010010000110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33.75">
      <c r="B21" s="9" t="s">
        <v>134</v>
      </c>
      <c r="C21" s="58" t="s">
        <v>6</v>
      </c>
      <c r="D21" s="6" t="s">
        <v>128</v>
      </c>
      <c r="E21" s="178" t="s">
        <v>135</v>
      </c>
      <c r="F21" s="179"/>
      <c r="G21" s="179"/>
      <c r="H21" s="180"/>
      <c r="I21" s="2">
        <v>288000</v>
      </c>
      <c r="J21" s="3">
        <v>23614.63</v>
      </c>
      <c r="K21" s="59">
        <f t="shared" si="0"/>
        <v>264385.37</v>
      </c>
      <c r="L21" s="60"/>
      <c r="M21" s="61" t="str">
        <f t="shared" si="1"/>
        <v>18210601030100000110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3.75">
      <c r="B22" s="9" t="s">
        <v>136</v>
      </c>
      <c r="C22" s="58" t="s">
        <v>6</v>
      </c>
      <c r="D22" s="6" t="s">
        <v>128</v>
      </c>
      <c r="E22" s="178" t="s">
        <v>137</v>
      </c>
      <c r="F22" s="179"/>
      <c r="G22" s="179"/>
      <c r="H22" s="180"/>
      <c r="I22" s="2">
        <v>124000</v>
      </c>
      <c r="J22" s="3">
        <v>148040</v>
      </c>
      <c r="K22" s="59">
        <f t="shared" si="0"/>
        <v>0</v>
      </c>
      <c r="L22" s="60"/>
      <c r="M22" s="61" t="str">
        <f t="shared" si="1"/>
        <v>18210606033100000110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3.75">
      <c r="B23" s="9" t="s">
        <v>138</v>
      </c>
      <c r="C23" s="58" t="s">
        <v>6</v>
      </c>
      <c r="D23" s="6" t="s">
        <v>128</v>
      </c>
      <c r="E23" s="178" t="s">
        <v>139</v>
      </c>
      <c r="F23" s="179"/>
      <c r="G23" s="179"/>
      <c r="H23" s="180"/>
      <c r="I23" s="2">
        <v>829000</v>
      </c>
      <c r="J23" s="3">
        <v>-4943.63</v>
      </c>
      <c r="K23" s="59">
        <f t="shared" si="0"/>
        <v>833943.63</v>
      </c>
      <c r="L23" s="60"/>
      <c r="M23" s="61" t="str">
        <f t="shared" si="1"/>
        <v>18210606043100000110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56.25">
      <c r="B24" s="9" t="s">
        <v>140</v>
      </c>
      <c r="C24" s="58" t="s">
        <v>6</v>
      </c>
      <c r="D24" s="6" t="s">
        <v>62</v>
      </c>
      <c r="E24" s="178" t="s">
        <v>141</v>
      </c>
      <c r="F24" s="179"/>
      <c r="G24" s="179"/>
      <c r="H24" s="180"/>
      <c r="I24" s="2">
        <v>0</v>
      </c>
      <c r="J24" s="3">
        <v>320</v>
      </c>
      <c r="K24" s="59">
        <f t="shared" si="0"/>
        <v>0</v>
      </c>
      <c r="L24" s="60"/>
      <c r="M24" s="61" t="str">
        <f t="shared" si="1"/>
        <v>90410804020010000110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67.5">
      <c r="B25" s="9" t="s">
        <v>142</v>
      </c>
      <c r="C25" s="58" t="s">
        <v>6</v>
      </c>
      <c r="D25" s="6" t="s">
        <v>62</v>
      </c>
      <c r="E25" s="178" t="s">
        <v>143</v>
      </c>
      <c r="F25" s="179"/>
      <c r="G25" s="179"/>
      <c r="H25" s="180"/>
      <c r="I25" s="2">
        <v>227000</v>
      </c>
      <c r="J25" s="3">
        <v>12080</v>
      </c>
      <c r="K25" s="59">
        <f t="shared" si="0"/>
        <v>214920</v>
      </c>
      <c r="L25" s="60"/>
      <c r="M25" s="61" t="str">
        <f t="shared" si="1"/>
        <v>90411105025100000120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6.25">
      <c r="B26" s="9" t="s">
        <v>144</v>
      </c>
      <c r="C26" s="58" t="s">
        <v>6</v>
      </c>
      <c r="D26" s="6" t="s">
        <v>62</v>
      </c>
      <c r="E26" s="178" t="s">
        <v>145</v>
      </c>
      <c r="F26" s="179"/>
      <c r="G26" s="179"/>
      <c r="H26" s="180"/>
      <c r="I26" s="2">
        <v>62000</v>
      </c>
      <c r="J26" s="3">
        <v>13048</v>
      </c>
      <c r="K26" s="59">
        <f t="shared" si="0"/>
        <v>48952</v>
      </c>
      <c r="L26" s="60"/>
      <c r="M26" s="61" t="str">
        <f t="shared" si="1"/>
        <v>90411105035100000120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146</v>
      </c>
      <c r="C27" s="58" t="s">
        <v>6</v>
      </c>
      <c r="D27" s="6" t="s">
        <v>62</v>
      </c>
      <c r="E27" s="178" t="s">
        <v>147</v>
      </c>
      <c r="F27" s="179"/>
      <c r="G27" s="179"/>
      <c r="H27" s="180"/>
      <c r="I27" s="2">
        <v>4234000</v>
      </c>
      <c r="J27" s="3">
        <v>2141000</v>
      </c>
      <c r="K27" s="59">
        <f t="shared" si="0"/>
        <v>2093000</v>
      </c>
      <c r="L27" s="60"/>
      <c r="M27" s="61" t="str">
        <f t="shared" si="1"/>
        <v>90420216001100000150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>
      <c r="B28" s="9" t="s">
        <v>149</v>
      </c>
      <c r="C28" s="58" t="s">
        <v>6</v>
      </c>
      <c r="D28" s="6" t="s">
        <v>62</v>
      </c>
      <c r="E28" s="178" t="s">
        <v>148</v>
      </c>
      <c r="F28" s="179"/>
      <c r="G28" s="179"/>
      <c r="H28" s="180"/>
      <c r="I28" s="2">
        <v>2613300</v>
      </c>
      <c r="J28" s="3">
        <v>200200</v>
      </c>
      <c r="K28" s="59">
        <f t="shared" si="0"/>
        <v>2413100</v>
      </c>
      <c r="L28" s="60"/>
      <c r="M28" s="61" t="str">
        <f t="shared" si="1"/>
        <v>90420229999100000150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151</v>
      </c>
      <c r="C29" s="58" t="s">
        <v>6</v>
      </c>
      <c r="D29" s="6" t="s">
        <v>62</v>
      </c>
      <c r="E29" s="178" t="s">
        <v>150</v>
      </c>
      <c r="F29" s="179"/>
      <c r="G29" s="179"/>
      <c r="H29" s="180"/>
      <c r="I29" s="2">
        <v>12800</v>
      </c>
      <c r="J29" s="3">
        <v>0</v>
      </c>
      <c r="K29" s="59">
        <f t="shared" si="0"/>
        <v>12800</v>
      </c>
      <c r="L29" s="60"/>
      <c r="M29" s="61" t="str">
        <f t="shared" si="1"/>
        <v>90420230024100000150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5">
      <c r="B30" s="9" t="s">
        <v>152</v>
      </c>
      <c r="C30" s="58" t="s">
        <v>6</v>
      </c>
      <c r="D30" s="6" t="s">
        <v>62</v>
      </c>
      <c r="E30" s="178" t="s">
        <v>153</v>
      </c>
      <c r="F30" s="179"/>
      <c r="G30" s="179"/>
      <c r="H30" s="180"/>
      <c r="I30" s="2">
        <v>115600</v>
      </c>
      <c r="J30" s="3">
        <v>27811.43</v>
      </c>
      <c r="K30" s="59">
        <f t="shared" si="0"/>
        <v>87788.57</v>
      </c>
      <c r="L30" s="60"/>
      <c r="M30" s="61" t="str">
        <f t="shared" si="1"/>
        <v>90420235118100000150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56.25">
      <c r="B31" s="9" t="s">
        <v>154</v>
      </c>
      <c r="C31" s="58" t="s">
        <v>6</v>
      </c>
      <c r="D31" s="6" t="s">
        <v>62</v>
      </c>
      <c r="E31" s="178" t="s">
        <v>155</v>
      </c>
      <c r="F31" s="179"/>
      <c r="G31" s="179"/>
      <c r="H31" s="180"/>
      <c r="I31" s="2">
        <v>395000</v>
      </c>
      <c r="J31" s="3">
        <v>190000</v>
      </c>
      <c r="K31" s="59">
        <f t="shared" si="0"/>
        <v>205000</v>
      </c>
      <c r="L31" s="60"/>
      <c r="M31" s="61" t="str">
        <f t="shared" si="1"/>
        <v>90420240014100000150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2.5">
      <c r="B32" s="9" t="s">
        <v>157</v>
      </c>
      <c r="C32" s="58" t="s">
        <v>6</v>
      </c>
      <c r="D32" s="6" t="s">
        <v>62</v>
      </c>
      <c r="E32" s="178" t="s">
        <v>156</v>
      </c>
      <c r="F32" s="179"/>
      <c r="G32" s="179"/>
      <c r="H32" s="180"/>
      <c r="I32" s="2">
        <v>5000</v>
      </c>
      <c r="J32" s="3">
        <v>0</v>
      </c>
      <c r="K32" s="59">
        <f t="shared" si="0"/>
        <v>5000</v>
      </c>
      <c r="L32" s="60"/>
      <c r="M32" s="61" t="str">
        <f t="shared" si="1"/>
        <v>90420249999100000150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5">
      <c r="B33" s="9" t="s">
        <v>159</v>
      </c>
      <c r="C33" s="58" t="s">
        <v>6</v>
      </c>
      <c r="D33" s="6" t="s">
        <v>62</v>
      </c>
      <c r="E33" s="178" t="s">
        <v>158</v>
      </c>
      <c r="F33" s="179"/>
      <c r="G33" s="179"/>
      <c r="H33" s="180"/>
      <c r="I33" s="2">
        <v>0</v>
      </c>
      <c r="J33" s="3">
        <v>0.28000000000000003</v>
      </c>
      <c r="K33" s="59">
        <f t="shared" si="0"/>
        <v>0</v>
      </c>
      <c r="L33" s="60"/>
      <c r="M33" s="61" t="str">
        <f t="shared" si="1"/>
        <v>90421860010100000150</v>
      </c>
      <c r="N33" s="62"/>
      <c r="O33" s="62"/>
      <c r="P33" s="62"/>
      <c r="Q33" s="62"/>
      <c r="R33" s="62"/>
      <c r="S33" s="62"/>
      <c r="T33" s="62"/>
      <c r="U33" s="62"/>
    </row>
    <row r="34" spans="2:21" ht="0.75" customHeight="1" thickBot="1">
      <c r="B34" s="64"/>
      <c r="C34" s="65"/>
      <c r="D34" s="66"/>
      <c r="E34" s="170"/>
      <c r="F34" s="170"/>
      <c r="G34" s="170"/>
      <c r="H34" s="209"/>
      <c r="I34" s="69"/>
      <c r="J34" s="70"/>
      <c r="K34" s="71"/>
      <c r="L34" s="72"/>
    </row>
    <row r="35" spans="2:21">
      <c r="B35" s="73"/>
      <c r="C35" s="74"/>
      <c r="D35" s="27"/>
      <c r="E35" s="27"/>
      <c r="F35" s="27"/>
      <c r="G35" s="27"/>
      <c r="H35" s="27"/>
      <c r="I35" s="75"/>
      <c r="J35" s="75"/>
      <c r="K35" s="27"/>
      <c r="L35" s="19"/>
    </row>
    <row r="36" spans="2:21" ht="12.75" customHeight="1">
      <c r="B36" s="172" t="s">
        <v>24</v>
      </c>
      <c r="C36" s="172"/>
      <c r="D36" s="172"/>
      <c r="E36" s="172"/>
      <c r="F36" s="172"/>
      <c r="G36" s="172"/>
      <c r="H36" s="172"/>
      <c r="I36" s="172"/>
      <c r="J36" s="172"/>
      <c r="K36" s="172"/>
      <c r="L36" s="76"/>
    </row>
    <row r="37" spans="2:21">
      <c r="B37" s="35"/>
      <c r="C37" s="35"/>
      <c r="D37" s="36"/>
      <c r="E37" s="36"/>
      <c r="F37" s="36"/>
      <c r="G37" s="36"/>
      <c r="H37" s="36"/>
      <c r="I37" s="37"/>
      <c r="J37" s="37"/>
      <c r="K37" s="29" t="s">
        <v>20</v>
      </c>
      <c r="L37" s="77"/>
    </row>
    <row r="38" spans="2:21" ht="12.75" customHeight="1">
      <c r="B38" s="187" t="s">
        <v>39</v>
      </c>
      <c r="C38" s="174" t="s">
        <v>40</v>
      </c>
      <c r="D38" s="174" t="s">
        <v>44</v>
      </c>
      <c r="E38" s="174"/>
      <c r="F38" s="174"/>
      <c r="G38" s="174"/>
      <c r="H38" s="174"/>
      <c r="I38" s="174" t="s">
        <v>42</v>
      </c>
      <c r="J38" s="174" t="s">
        <v>23</v>
      </c>
      <c r="K38" s="173" t="s">
        <v>43</v>
      </c>
      <c r="L38" s="40"/>
    </row>
    <row r="39" spans="2:21">
      <c r="B39" s="187"/>
      <c r="C39" s="174"/>
      <c r="D39" s="174"/>
      <c r="E39" s="174"/>
      <c r="F39" s="174"/>
      <c r="G39" s="174"/>
      <c r="H39" s="174"/>
      <c r="I39" s="174"/>
      <c r="J39" s="174"/>
      <c r="K39" s="173"/>
      <c r="L39" s="40"/>
    </row>
    <row r="40" spans="2:21">
      <c r="B40" s="187"/>
      <c r="C40" s="174"/>
      <c r="D40" s="174"/>
      <c r="E40" s="174"/>
      <c r="F40" s="174"/>
      <c r="G40" s="174"/>
      <c r="H40" s="174"/>
      <c r="I40" s="174"/>
      <c r="J40" s="174"/>
      <c r="K40" s="173"/>
      <c r="L40" s="40"/>
    </row>
    <row r="41" spans="2:21" ht="13.5" thickBot="1">
      <c r="B41" s="41">
        <v>1</v>
      </c>
      <c r="C41" s="78">
        <v>2</v>
      </c>
      <c r="D41" s="228">
        <v>3</v>
      </c>
      <c r="E41" s="228"/>
      <c r="F41" s="228"/>
      <c r="G41" s="228"/>
      <c r="H41" s="228"/>
      <c r="I41" s="79" t="s">
        <v>2</v>
      </c>
      <c r="J41" s="79" t="s">
        <v>25</v>
      </c>
      <c r="K41" s="80" t="s">
        <v>26</v>
      </c>
      <c r="L41" s="46"/>
    </row>
    <row r="42" spans="2:21">
      <c r="B42" s="47" t="s">
        <v>5</v>
      </c>
      <c r="C42" s="48" t="s">
        <v>7</v>
      </c>
      <c r="D42" s="203" t="s">
        <v>17</v>
      </c>
      <c r="E42" s="204"/>
      <c r="F42" s="204"/>
      <c r="G42" s="204"/>
      <c r="H42" s="205"/>
      <c r="I42" s="81">
        <v>9648700</v>
      </c>
      <c r="J42" s="81">
        <v>2238155.12</v>
      </c>
      <c r="K42" s="51">
        <v>7410544.8799999999</v>
      </c>
    </row>
    <row r="43" spans="2:21" ht="12.75" customHeight="1">
      <c r="B43" s="52" t="s">
        <v>4</v>
      </c>
      <c r="C43" s="53"/>
      <c r="D43" s="206"/>
      <c r="E43" s="207"/>
      <c r="F43" s="207"/>
      <c r="G43" s="207"/>
      <c r="H43" s="208"/>
      <c r="I43" s="82"/>
      <c r="J43" s="83"/>
      <c r="K43" s="84"/>
    </row>
    <row r="44" spans="2:21" s="63" customFormat="1" ht="22.5">
      <c r="B44" s="9" t="s">
        <v>72</v>
      </c>
      <c r="C44" s="85" t="s">
        <v>7</v>
      </c>
      <c r="D44" s="6" t="s">
        <v>62</v>
      </c>
      <c r="E44" s="7" t="s">
        <v>73</v>
      </c>
      <c r="F44" s="7" t="s">
        <v>74</v>
      </c>
      <c r="G44" s="7" t="s">
        <v>75</v>
      </c>
      <c r="H44" s="8"/>
      <c r="I44" s="10">
        <v>732000</v>
      </c>
      <c r="J44" s="11">
        <v>188978.31</v>
      </c>
      <c r="K44" s="86">
        <f t="shared" ref="K44:K81" si="2">IF(IF(I44="",0,I44)=0,0,(IF(I44&gt;0,IF(J44&gt;I44,0,I44-J44),IF(J44&gt;I44,I44-J44,0))))</f>
        <v>543021.68999999994</v>
      </c>
      <c r="L44" s="87"/>
      <c r="M44" s="61" t="str">
        <f t="shared" ref="M44:M81" si="3">IF(D44="","000",D44)&amp;IF(E44="","0000",E44)&amp;IF(F44="","0000000000",F44)&amp;IF(G44="","000",G44)&amp;H44</f>
        <v>90401040150100190121</v>
      </c>
      <c r="N44" s="62"/>
      <c r="O44" s="62"/>
      <c r="P44" s="62"/>
      <c r="Q44" s="62"/>
      <c r="R44" s="62"/>
      <c r="S44" s="62"/>
      <c r="T44" s="62"/>
      <c r="U44" s="62"/>
    </row>
    <row r="45" spans="2:21" s="63" customFormat="1" ht="33.75">
      <c r="B45" s="9" t="s">
        <v>76</v>
      </c>
      <c r="C45" s="85" t="s">
        <v>7</v>
      </c>
      <c r="D45" s="6" t="s">
        <v>62</v>
      </c>
      <c r="E45" s="7" t="s">
        <v>73</v>
      </c>
      <c r="F45" s="7" t="s">
        <v>74</v>
      </c>
      <c r="G45" s="7" t="s">
        <v>77</v>
      </c>
      <c r="H45" s="8"/>
      <c r="I45" s="10">
        <v>222000</v>
      </c>
      <c r="J45" s="11">
        <v>50029.75</v>
      </c>
      <c r="K45" s="86">
        <f t="shared" si="2"/>
        <v>171970.25</v>
      </c>
      <c r="L45" s="87"/>
      <c r="M45" s="61" t="str">
        <f t="shared" si="3"/>
        <v>90401040150100190129</v>
      </c>
      <c r="N45" s="62"/>
      <c r="O45" s="62"/>
      <c r="P45" s="62"/>
      <c r="Q45" s="62"/>
      <c r="R45" s="62"/>
      <c r="S45" s="62"/>
      <c r="T45" s="62"/>
      <c r="U45" s="62"/>
    </row>
    <row r="46" spans="2:21" s="63" customFormat="1" ht="22.5">
      <c r="B46" s="9" t="s">
        <v>78</v>
      </c>
      <c r="C46" s="85" t="s">
        <v>7</v>
      </c>
      <c r="D46" s="6" t="s">
        <v>62</v>
      </c>
      <c r="E46" s="7" t="s">
        <v>73</v>
      </c>
      <c r="F46" s="7" t="s">
        <v>74</v>
      </c>
      <c r="G46" s="7" t="s">
        <v>79</v>
      </c>
      <c r="H46" s="8"/>
      <c r="I46" s="10">
        <v>46000</v>
      </c>
      <c r="J46" s="11">
        <v>7243.12</v>
      </c>
      <c r="K46" s="86">
        <f t="shared" si="2"/>
        <v>38756.879999999997</v>
      </c>
      <c r="L46" s="87"/>
      <c r="M46" s="61" t="str">
        <f t="shared" si="3"/>
        <v>90401040150100190242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>
      <c r="B47" s="9" t="s">
        <v>80</v>
      </c>
      <c r="C47" s="85" t="s">
        <v>7</v>
      </c>
      <c r="D47" s="6" t="s">
        <v>62</v>
      </c>
      <c r="E47" s="7" t="s">
        <v>73</v>
      </c>
      <c r="F47" s="7" t="s">
        <v>74</v>
      </c>
      <c r="G47" s="7" t="s">
        <v>81</v>
      </c>
      <c r="H47" s="8"/>
      <c r="I47" s="10">
        <v>218000</v>
      </c>
      <c r="J47" s="11">
        <v>39393.599999999999</v>
      </c>
      <c r="K47" s="86">
        <f t="shared" si="2"/>
        <v>178606.4</v>
      </c>
      <c r="L47" s="87"/>
      <c r="M47" s="61" t="str">
        <f t="shared" si="3"/>
        <v>90401040150100190244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82</v>
      </c>
      <c r="C48" s="85" t="s">
        <v>7</v>
      </c>
      <c r="D48" s="6" t="s">
        <v>62</v>
      </c>
      <c r="E48" s="7" t="s">
        <v>73</v>
      </c>
      <c r="F48" s="7" t="s">
        <v>74</v>
      </c>
      <c r="G48" s="7" t="s">
        <v>83</v>
      </c>
      <c r="H48" s="8"/>
      <c r="I48" s="10">
        <v>106000</v>
      </c>
      <c r="J48" s="11">
        <v>43208.45</v>
      </c>
      <c r="K48" s="86">
        <f t="shared" si="2"/>
        <v>62791.55</v>
      </c>
      <c r="L48" s="87"/>
      <c r="M48" s="61" t="str">
        <f t="shared" si="3"/>
        <v>90401040150100190247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22.5">
      <c r="B49" s="9" t="s">
        <v>85</v>
      </c>
      <c r="C49" s="85" t="s">
        <v>7</v>
      </c>
      <c r="D49" s="6" t="s">
        <v>62</v>
      </c>
      <c r="E49" s="7" t="s">
        <v>73</v>
      </c>
      <c r="F49" s="7" t="s">
        <v>74</v>
      </c>
      <c r="G49" s="7" t="s">
        <v>84</v>
      </c>
      <c r="H49" s="8"/>
      <c r="I49" s="10">
        <v>7000</v>
      </c>
      <c r="J49" s="11">
        <v>0</v>
      </c>
      <c r="K49" s="86">
        <f t="shared" si="2"/>
        <v>7000</v>
      </c>
      <c r="L49" s="87"/>
      <c r="M49" s="61" t="str">
        <f t="shared" si="3"/>
        <v>90401040150100190851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2.5">
      <c r="B50" s="9" t="s">
        <v>72</v>
      </c>
      <c r="C50" s="85" t="s">
        <v>7</v>
      </c>
      <c r="D50" s="6" t="s">
        <v>62</v>
      </c>
      <c r="E50" s="7" t="s">
        <v>73</v>
      </c>
      <c r="F50" s="7" t="s">
        <v>86</v>
      </c>
      <c r="G50" s="7" t="s">
        <v>75</v>
      </c>
      <c r="H50" s="8"/>
      <c r="I50" s="10">
        <v>589000</v>
      </c>
      <c r="J50" s="11">
        <v>159224.65</v>
      </c>
      <c r="K50" s="86">
        <f t="shared" si="2"/>
        <v>429775.35</v>
      </c>
      <c r="L50" s="87"/>
      <c r="M50" s="61" t="str">
        <f t="shared" si="3"/>
        <v>90401040150100220121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3.75">
      <c r="B51" s="9" t="s">
        <v>76</v>
      </c>
      <c r="C51" s="85" t="s">
        <v>7</v>
      </c>
      <c r="D51" s="6" t="s">
        <v>62</v>
      </c>
      <c r="E51" s="7" t="s">
        <v>73</v>
      </c>
      <c r="F51" s="7" t="s">
        <v>86</v>
      </c>
      <c r="G51" s="7" t="s">
        <v>77</v>
      </c>
      <c r="H51" s="8"/>
      <c r="I51" s="10">
        <v>178000</v>
      </c>
      <c r="J51" s="11">
        <v>44434.07</v>
      </c>
      <c r="K51" s="86">
        <f t="shared" si="2"/>
        <v>133565.93</v>
      </c>
      <c r="L51" s="87"/>
      <c r="M51" s="61" t="str">
        <f t="shared" si="3"/>
        <v>90401040150100220129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87</v>
      </c>
      <c r="C52" s="85" t="s">
        <v>7</v>
      </c>
      <c r="D52" s="6" t="s">
        <v>62</v>
      </c>
      <c r="E52" s="7" t="s">
        <v>88</v>
      </c>
      <c r="F52" s="7" t="s">
        <v>89</v>
      </c>
      <c r="G52" s="7" t="s">
        <v>90</v>
      </c>
      <c r="H52" s="8"/>
      <c r="I52" s="10">
        <v>905000</v>
      </c>
      <c r="J52" s="11">
        <v>280948.18</v>
      </c>
      <c r="K52" s="86">
        <f t="shared" si="2"/>
        <v>624051.81999999995</v>
      </c>
      <c r="L52" s="87"/>
      <c r="M52" s="61" t="str">
        <f t="shared" si="3"/>
        <v>90401130150100590111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91</v>
      </c>
      <c r="C53" s="85" t="s">
        <v>7</v>
      </c>
      <c r="D53" s="6" t="s">
        <v>62</v>
      </c>
      <c r="E53" s="7" t="s">
        <v>88</v>
      </c>
      <c r="F53" s="7" t="s">
        <v>89</v>
      </c>
      <c r="G53" s="7" t="s">
        <v>92</v>
      </c>
      <c r="H53" s="8"/>
      <c r="I53" s="10">
        <v>273000</v>
      </c>
      <c r="J53" s="11">
        <v>68395</v>
      </c>
      <c r="K53" s="86">
        <f t="shared" si="2"/>
        <v>204605</v>
      </c>
      <c r="L53" s="87"/>
      <c r="M53" s="61" t="str">
        <f t="shared" si="3"/>
        <v>90401130150100590119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78</v>
      </c>
      <c r="C54" s="85" t="s">
        <v>7</v>
      </c>
      <c r="D54" s="6" t="s">
        <v>62</v>
      </c>
      <c r="E54" s="7" t="s">
        <v>88</v>
      </c>
      <c r="F54" s="7" t="s">
        <v>89</v>
      </c>
      <c r="G54" s="7" t="s">
        <v>79</v>
      </c>
      <c r="H54" s="8"/>
      <c r="I54" s="10">
        <v>4000</v>
      </c>
      <c r="J54" s="11">
        <v>0</v>
      </c>
      <c r="K54" s="86">
        <f t="shared" si="2"/>
        <v>4000</v>
      </c>
      <c r="L54" s="87"/>
      <c r="M54" s="61" t="str">
        <f t="shared" si="3"/>
        <v>90401130150100590242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80</v>
      </c>
      <c r="C55" s="85" t="s">
        <v>7</v>
      </c>
      <c r="D55" s="6" t="s">
        <v>62</v>
      </c>
      <c r="E55" s="7" t="s">
        <v>88</v>
      </c>
      <c r="F55" s="7" t="s">
        <v>89</v>
      </c>
      <c r="G55" s="7" t="s">
        <v>81</v>
      </c>
      <c r="H55" s="8"/>
      <c r="I55" s="10">
        <v>271000</v>
      </c>
      <c r="J55" s="11">
        <v>70793.990000000005</v>
      </c>
      <c r="K55" s="86">
        <f t="shared" si="2"/>
        <v>200206.01</v>
      </c>
      <c r="L55" s="87"/>
      <c r="M55" s="61" t="str">
        <f t="shared" si="3"/>
        <v>90401130150100590244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94</v>
      </c>
      <c r="C56" s="85" t="s">
        <v>7</v>
      </c>
      <c r="D56" s="6" t="s">
        <v>62</v>
      </c>
      <c r="E56" s="7" t="s">
        <v>88</v>
      </c>
      <c r="F56" s="7" t="s">
        <v>89</v>
      </c>
      <c r="G56" s="7" t="s">
        <v>93</v>
      </c>
      <c r="H56" s="8"/>
      <c r="I56" s="10">
        <v>4000</v>
      </c>
      <c r="J56" s="11">
        <v>3613</v>
      </c>
      <c r="K56" s="86">
        <f t="shared" si="2"/>
        <v>387</v>
      </c>
      <c r="L56" s="87"/>
      <c r="M56" s="61" t="str">
        <f t="shared" si="3"/>
        <v>90401130150100590852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80</v>
      </c>
      <c r="C57" s="85" t="s">
        <v>7</v>
      </c>
      <c r="D57" s="6" t="s">
        <v>62</v>
      </c>
      <c r="E57" s="7" t="s">
        <v>88</v>
      </c>
      <c r="F57" s="7" t="s">
        <v>95</v>
      </c>
      <c r="G57" s="7" t="s">
        <v>81</v>
      </c>
      <c r="H57" s="8"/>
      <c r="I57" s="10">
        <v>7000</v>
      </c>
      <c r="J57" s="11">
        <v>7000</v>
      </c>
      <c r="K57" s="86">
        <f t="shared" si="2"/>
        <v>0</v>
      </c>
      <c r="L57" s="87"/>
      <c r="M57" s="61" t="str">
        <f t="shared" si="3"/>
        <v>90401139990020020244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72</v>
      </c>
      <c r="C58" s="85" t="s">
        <v>7</v>
      </c>
      <c r="D58" s="6" t="s">
        <v>62</v>
      </c>
      <c r="E58" s="7" t="s">
        <v>96</v>
      </c>
      <c r="F58" s="7" t="s">
        <v>97</v>
      </c>
      <c r="G58" s="7" t="s">
        <v>75</v>
      </c>
      <c r="H58" s="8"/>
      <c r="I58" s="10">
        <v>77400</v>
      </c>
      <c r="J58" s="11">
        <v>22106.83</v>
      </c>
      <c r="K58" s="86">
        <f t="shared" si="2"/>
        <v>55293.17</v>
      </c>
      <c r="L58" s="87"/>
      <c r="M58" s="61" t="str">
        <f t="shared" si="3"/>
        <v>90402039990051180121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76</v>
      </c>
      <c r="C59" s="85" t="s">
        <v>7</v>
      </c>
      <c r="D59" s="6" t="s">
        <v>62</v>
      </c>
      <c r="E59" s="7" t="s">
        <v>96</v>
      </c>
      <c r="F59" s="7" t="s">
        <v>97</v>
      </c>
      <c r="G59" s="7" t="s">
        <v>77</v>
      </c>
      <c r="H59" s="8"/>
      <c r="I59" s="10">
        <v>23300</v>
      </c>
      <c r="J59" s="11">
        <v>5704.6</v>
      </c>
      <c r="K59" s="86">
        <f t="shared" si="2"/>
        <v>17595.400000000001</v>
      </c>
      <c r="L59" s="87"/>
      <c r="M59" s="61" t="str">
        <f t="shared" si="3"/>
        <v>90402039990051180129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22.5">
      <c r="B60" s="9" t="s">
        <v>78</v>
      </c>
      <c r="C60" s="85" t="s">
        <v>7</v>
      </c>
      <c r="D60" s="6" t="s">
        <v>62</v>
      </c>
      <c r="E60" s="7" t="s">
        <v>96</v>
      </c>
      <c r="F60" s="7" t="s">
        <v>97</v>
      </c>
      <c r="G60" s="7" t="s">
        <v>79</v>
      </c>
      <c r="H60" s="8"/>
      <c r="I60" s="10">
        <v>2000</v>
      </c>
      <c r="J60" s="11">
        <v>0</v>
      </c>
      <c r="K60" s="86">
        <f t="shared" si="2"/>
        <v>2000</v>
      </c>
      <c r="L60" s="87"/>
      <c r="M60" s="61" t="str">
        <f t="shared" si="3"/>
        <v>90402039990051180242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97</v>
      </c>
      <c r="G61" s="7" t="s">
        <v>81</v>
      </c>
      <c r="H61" s="8"/>
      <c r="I61" s="10">
        <v>12900</v>
      </c>
      <c r="J61" s="11">
        <v>0</v>
      </c>
      <c r="K61" s="86">
        <f t="shared" si="2"/>
        <v>12900</v>
      </c>
      <c r="L61" s="87"/>
      <c r="M61" s="61" t="str">
        <f t="shared" si="3"/>
        <v>90402039990051180244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98</v>
      </c>
      <c r="F62" s="7" t="s">
        <v>99</v>
      </c>
      <c r="G62" s="7" t="s">
        <v>81</v>
      </c>
      <c r="H62" s="8"/>
      <c r="I62" s="10">
        <v>5000</v>
      </c>
      <c r="J62" s="11">
        <v>0</v>
      </c>
      <c r="K62" s="86">
        <f t="shared" si="2"/>
        <v>5000</v>
      </c>
      <c r="L62" s="87"/>
      <c r="M62" s="61" t="str">
        <f t="shared" si="3"/>
        <v>90403100170280390244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100</v>
      </c>
      <c r="F63" s="7" t="s">
        <v>101</v>
      </c>
      <c r="G63" s="7" t="s">
        <v>81</v>
      </c>
      <c r="H63" s="8"/>
      <c r="I63" s="10">
        <v>5000</v>
      </c>
      <c r="J63" s="11">
        <v>0</v>
      </c>
      <c r="K63" s="86">
        <f t="shared" si="2"/>
        <v>5000</v>
      </c>
      <c r="L63" s="87"/>
      <c r="M63" s="61" t="str">
        <f t="shared" si="3"/>
        <v>90403140160120380244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100</v>
      </c>
      <c r="F64" s="7" t="s">
        <v>102</v>
      </c>
      <c r="G64" s="7" t="s">
        <v>81</v>
      </c>
      <c r="H64" s="8"/>
      <c r="I64" s="10">
        <v>379200</v>
      </c>
      <c r="J64" s="11">
        <v>85440</v>
      </c>
      <c r="K64" s="86">
        <f t="shared" si="2"/>
        <v>293760</v>
      </c>
      <c r="L64" s="87"/>
      <c r="M64" s="61" t="str">
        <f t="shared" si="3"/>
        <v>90403140170129990244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 ht="22.5">
      <c r="B65" s="9" t="s">
        <v>103</v>
      </c>
      <c r="C65" s="85" t="s">
        <v>7</v>
      </c>
      <c r="D65" s="6" t="s">
        <v>62</v>
      </c>
      <c r="E65" s="7" t="s">
        <v>100</v>
      </c>
      <c r="F65" s="7" t="s">
        <v>104</v>
      </c>
      <c r="G65" s="7" t="s">
        <v>105</v>
      </c>
      <c r="H65" s="8"/>
      <c r="I65" s="10">
        <v>1455600</v>
      </c>
      <c r="J65" s="11">
        <v>200200</v>
      </c>
      <c r="K65" s="86">
        <f t="shared" si="2"/>
        <v>1255400</v>
      </c>
      <c r="L65" s="87"/>
      <c r="M65" s="61" t="str">
        <f t="shared" si="3"/>
        <v>90403140170170520123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80</v>
      </c>
      <c r="C66" s="85" t="s">
        <v>7</v>
      </c>
      <c r="D66" s="6" t="s">
        <v>62</v>
      </c>
      <c r="E66" s="7" t="s">
        <v>100</v>
      </c>
      <c r="F66" s="7" t="s">
        <v>104</v>
      </c>
      <c r="G66" s="7" t="s">
        <v>81</v>
      </c>
      <c r="H66" s="8"/>
      <c r="I66" s="10">
        <v>12000</v>
      </c>
      <c r="J66" s="11">
        <v>0</v>
      </c>
      <c r="K66" s="86">
        <f t="shared" si="2"/>
        <v>12000</v>
      </c>
      <c r="L66" s="87"/>
      <c r="M66" s="61" t="str">
        <f t="shared" si="3"/>
        <v>90403140170170520244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22.5">
      <c r="B67" s="9" t="s">
        <v>103</v>
      </c>
      <c r="C67" s="85" t="s">
        <v>7</v>
      </c>
      <c r="D67" s="6" t="s">
        <v>62</v>
      </c>
      <c r="E67" s="7" t="s">
        <v>100</v>
      </c>
      <c r="F67" s="7" t="s">
        <v>106</v>
      </c>
      <c r="G67" s="7" t="s">
        <v>105</v>
      </c>
      <c r="H67" s="8"/>
      <c r="I67" s="10">
        <v>727800</v>
      </c>
      <c r="J67" s="11">
        <v>200200</v>
      </c>
      <c r="K67" s="86">
        <f t="shared" si="2"/>
        <v>527600</v>
      </c>
      <c r="L67" s="87"/>
      <c r="M67" s="61" t="str">
        <f t="shared" si="3"/>
        <v>904031401701S0520123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80</v>
      </c>
      <c r="C68" s="85" t="s">
        <v>7</v>
      </c>
      <c r="D68" s="6" t="s">
        <v>62</v>
      </c>
      <c r="E68" s="7" t="s">
        <v>100</v>
      </c>
      <c r="F68" s="7" t="s">
        <v>106</v>
      </c>
      <c r="G68" s="7" t="s">
        <v>81</v>
      </c>
      <c r="H68" s="8"/>
      <c r="I68" s="10">
        <v>6000</v>
      </c>
      <c r="J68" s="11">
        <v>0</v>
      </c>
      <c r="K68" s="86">
        <f t="shared" si="2"/>
        <v>6000</v>
      </c>
      <c r="L68" s="87"/>
      <c r="M68" s="61" t="str">
        <f t="shared" si="3"/>
        <v>904031401701S0520244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80</v>
      </c>
      <c r="C69" s="85" t="s">
        <v>7</v>
      </c>
      <c r="D69" s="6" t="s">
        <v>62</v>
      </c>
      <c r="E69" s="7" t="s">
        <v>107</v>
      </c>
      <c r="F69" s="7" t="s">
        <v>108</v>
      </c>
      <c r="G69" s="7" t="s">
        <v>81</v>
      </c>
      <c r="H69" s="8"/>
      <c r="I69" s="10">
        <v>12800</v>
      </c>
      <c r="J69" s="11">
        <v>0</v>
      </c>
      <c r="K69" s="86">
        <f t="shared" si="2"/>
        <v>12800</v>
      </c>
      <c r="L69" s="87"/>
      <c r="M69" s="61" t="str">
        <f t="shared" si="3"/>
        <v>90404059990073880244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80</v>
      </c>
      <c r="C70" s="85" t="s">
        <v>7</v>
      </c>
      <c r="D70" s="6" t="s">
        <v>62</v>
      </c>
      <c r="E70" s="7" t="s">
        <v>109</v>
      </c>
      <c r="F70" s="7" t="s">
        <v>110</v>
      </c>
      <c r="G70" s="7" t="s">
        <v>81</v>
      </c>
      <c r="H70" s="8"/>
      <c r="I70" s="10">
        <v>395000</v>
      </c>
      <c r="J70" s="11">
        <v>189031.54</v>
      </c>
      <c r="K70" s="86">
        <f t="shared" si="2"/>
        <v>205968.46</v>
      </c>
      <c r="L70" s="87"/>
      <c r="M70" s="61" t="str">
        <f t="shared" si="3"/>
        <v>90404090140180570244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80</v>
      </c>
      <c r="C71" s="85" t="s">
        <v>7</v>
      </c>
      <c r="D71" s="6" t="s">
        <v>62</v>
      </c>
      <c r="E71" s="7" t="s">
        <v>111</v>
      </c>
      <c r="F71" s="7" t="s">
        <v>112</v>
      </c>
      <c r="G71" s="7" t="s">
        <v>81</v>
      </c>
      <c r="H71" s="8"/>
      <c r="I71" s="10">
        <v>400000</v>
      </c>
      <c r="J71" s="11">
        <v>120000</v>
      </c>
      <c r="K71" s="86">
        <f t="shared" si="2"/>
        <v>280000</v>
      </c>
      <c r="L71" s="87"/>
      <c r="M71" s="61" t="str">
        <f t="shared" si="3"/>
        <v>90404120150420470244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80</v>
      </c>
      <c r="C72" s="85" t="s">
        <v>7</v>
      </c>
      <c r="D72" s="6" t="s">
        <v>62</v>
      </c>
      <c r="E72" s="7" t="s">
        <v>111</v>
      </c>
      <c r="F72" s="7" t="s">
        <v>113</v>
      </c>
      <c r="G72" s="7" t="s">
        <v>81</v>
      </c>
      <c r="H72" s="8"/>
      <c r="I72" s="10">
        <v>10000</v>
      </c>
      <c r="J72" s="11">
        <v>0</v>
      </c>
      <c r="K72" s="86">
        <f t="shared" si="2"/>
        <v>10000</v>
      </c>
      <c r="L72" s="87"/>
      <c r="M72" s="61" t="str">
        <f t="shared" si="3"/>
        <v>90404129990020460244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80</v>
      </c>
      <c r="C73" s="85" t="s">
        <v>7</v>
      </c>
      <c r="D73" s="6" t="s">
        <v>62</v>
      </c>
      <c r="E73" s="7" t="s">
        <v>114</v>
      </c>
      <c r="F73" s="7" t="s">
        <v>115</v>
      </c>
      <c r="G73" s="7" t="s">
        <v>81</v>
      </c>
      <c r="H73" s="8"/>
      <c r="I73" s="10">
        <v>364000</v>
      </c>
      <c r="J73" s="11">
        <v>75283.039999999994</v>
      </c>
      <c r="K73" s="86">
        <f t="shared" si="2"/>
        <v>288716.96000000002</v>
      </c>
      <c r="L73" s="87"/>
      <c r="M73" s="61" t="str">
        <f t="shared" si="3"/>
        <v>90405030110229990244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 ht="22.5">
      <c r="B74" s="9" t="s">
        <v>85</v>
      </c>
      <c r="C74" s="85" t="s">
        <v>7</v>
      </c>
      <c r="D74" s="6" t="s">
        <v>62</v>
      </c>
      <c r="E74" s="7" t="s">
        <v>114</v>
      </c>
      <c r="F74" s="7" t="s">
        <v>115</v>
      </c>
      <c r="G74" s="7" t="s">
        <v>84</v>
      </c>
      <c r="H74" s="8"/>
      <c r="I74" s="10">
        <v>52000</v>
      </c>
      <c r="J74" s="11">
        <v>0</v>
      </c>
      <c r="K74" s="86">
        <f t="shared" si="2"/>
        <v>52000</v>
      </c>
      <c r="L74" s="87"/>
      <c r="M74" s="61" t="str">
        <f t="shared" si="3"/>
        <v>90405030110229990851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80</v>
      </c>
      <c r="C75" s="85" t="s">
        <v>7</v>
      </c>
      <c r="D75" s="6" t="s">
        <v>62</v>
      </c>
      <c r="E75" s="7" t="s">
        <v>114</v>
      </c>
      <c r="F75" s="7" t="s">
        <v>116</v>
      </c>
      <c r="G75" s="7" t="s">
        <v>81</v>
      </c>
      <c r="H75" s="8"/>
      <c r="I75" s="10">
        <v>1206700</v>
      </c>
      <c r="J75" s="11">
        <v>0</v>
      </c>
      <c r="K75" s="86">
        <f t="shared" si="2"/>
        <v>1206700</v>
      </c>
      <c r="L75" s="87"/>
      <c r="M75" s="61" t="str">
        <f t="shared" si="3"/>
        <v>904050301102S0303244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117</v>
      </c>
      <c r="C76" s="85" t="s">
        <v>7</v>
      </c>
      <c r="D76" s="6" t="s">
        <v>62</v>
      </c>
      <c r="E76" s="7" t="s">
        <v>114</v>
      </c>
      <c r="F76" s="7" t="s">
        <v>118</v>
      </c>
      <c r="G76" s="7" t="s">
        <v>119</v>
      </c>
      <c r="H76" s="8"/>
      <c r="I76" s="10">
        <v>363000</v>
      </c>
      <c r="J76" s="11">
        <v>183000</v>
      </c>
      <c r="K76" s="86">
        <f t="shared" si="2"/>
        <v>180000</v>
      </c>
      <c r="L76" s="87"/>
      <c r="M76" s="61" t="str">
        <f t="shared" si="3"/>
        <v>90405030110381340540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80</v>
      </c>
      <c r="C77" s="85" t="s">
        <v>7</v>
      </c>
      <c r="D77" s="6" t="s">
        <v>62</v>
      </c>
      <c r="E77" s="7" t="s">
        <v>120</v>
      </c>
      <c r="F77" s="7" t="s">
        <v>121</v>
      </c>
      <c r="G77" s="7" t="s">
        <v>81</v>
      </c>
      <c r="H77" s="8"/>
      <c r="I77" s="10">
        <v>10000</v>
      </c>
      <c r="J77" s="11">
        <v>1400</v>
      </c>
      <c r="K77" s="86">
        <f t="shared" si="2"/>
        <v>8600</v>
      </c>
      <c r="L77" s="87"/>
      <c r="M77" s="61" t="str">
        <f t="shared" si="3"/>
        <v>90407050150121010244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117</v>
      </c>
      <c r="C78" s="85" t="s">
        <v>7</v>
      </c>
      <c r="D78" s="6" t="s">
        <v>62</v>
      </c>
      <c r="E78" s="7" t="s">
        <v>122</v>
      </c>
      <c r="F78" s="7" t="s">
        <v>123</v>
      </c>
      <c r="G78" s="7" t="s">
        <v>119</v>
      </c>
      <c r="H78" s="8"/>
      <c r="I78" s="10">
        <v>324000</v>
      </c>
      <c r="J78" s="11">
        <v>96984.1</v>
      </c>
      <c r="K78" s="86">
        <f t="shared" si="2"/>
        <v>227015.9</v>
      </c>
      <c r="L78" s="87"/>
      <c r="M78" s="61" t="str">
        <f t="shared" si="3"/>
        <v>90408010120181690540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117</v>
      </c>
      <c r="C79" s="85" t="s">
        <v>7</v>
      </c>
      <c r="D79" s="6" t="s">
        <v>62</v>
      </c>
      <c r="E79" s="7" t="s">
        <v>122</v>
      </c>
      <c r="F79" s="7" t="s">
        <v>124</v>
      </c>
      <c r="G79" s="7" t="s">
        <v>119</v>
      </c>
      <c r="H79" s="8"/>
      <c r="I79" s="10">
        <v>22000</v>
      </c>
      <c r="J79" s="11">
        <v>5064.08</v>
      </c>
      <c r="K79" s="86">
        <f t="shared" si="2"/>
        <v>16935.919999999998</v>
      </c>
      <c r="L79" s="87"/>
      <c r="M79" s="61" t="str">
        <f t="shared" si="3"/>
        <v>90408010120282220540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80</v>
      </c>
      <c r="C80" s="85" t="s">
        <v>7</v>
      </c>
      <c r="D80" s="6" t="s">
        <v>62</v>
      </c>
      <c r="E80" s="7" t="s">
        <v>125</v>
      </c>
      <c r="F80" s="7" t="s">
        <v>126</v>
      </c>
      <c r="G80" s="7" t="s">
        <v>81</v>
      </c>
      <c r="H80" s="8"/>
      <c r="I80" s="10">
        <v>86000</v>
      </c>
      <c r="J80" s="11">
        <v>13741.87</v>
      </c>
      <c r="K80" s="86">
        <f t="shared" si="2"/>
        <v>72258.13</v>
      </c>
      <c r="L80" s="87"/>
      <c r="M80" s="61" t="str">
        <f t="shared" si="3"/>
        <v>90408040120100590244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82</v>
      </c>
      <c r="C81" s="85" t="s">
        <v>7</v>
      </c>
      <c r="D81" s="6" t="s">
        <v>62</v>
      </c>
      <c r="E81" s="7" t="s">
        <v>125</v>
      </c>
      <c r="F81" s="7" t="s">
        <v>126</v>
      </c>
      <c r="G81" s="7" t="s">
        <v>83</v>
      </c>
      <c r="H81" s="8"/>
      <c r="I81" s="10">
        <v>135000</v>
      </c>
      <c r="J81" s="11">
        <v>76736.94</v>
      </c>
      <c r="K81" s="86">
        <f t="shared" si="2"/>
        <v>58263.06</v>
      </c>
      <c r="L81" s="87"/>
      <c r="M81" s="61" t="str">
        <f t="shared" si="3"/>
        <v>90408040120100590247</v>
      </c>
      <c r="N81" s="62"/>
      <c r="O81" s="62"/>
      <c r="P81" s="62"/>
      <c r="Q81" s="62"/>
      <c r="R81" s="62"/>
      <c r="S81" s="62"/>
      <c r="T81" s="62"/>
      <c r="U81" s="62"/>
    </row>
    <row r="82" spans="2:21" ht="0.75" customHeight="1" thickBot="1">
      <c r="B82" s="88"/>
      <c r="C82" s="89"/>
      <c r="D82" s="66"/>
      <c r="E82" s="159"/>
      <c r="F82" s="159"/>
      <c r="G82" s="159"/>
      <c r="H82" s="160"/>
      <c r="I82" s="69"/>
      <c r="J82" s="70"/>
      <c r="K82" s="71"/>
      <c r="L82" s="72"/>
    </row>
    <row r="83" spans="2:21" ht="13.5" thickBot="1">
      <c r="B83" s="90"/>
      <c r="C83" s="90"/>
      <c r="D83" s="27"/>
      <c r="E83" s="27"/>
      <c r="F83" s="27"/>
      <c r="G83" s="27"/>
      <c r="H83" s="27"/>
      <c r="I83" s="91"/>
      <c r="J83" s="91"/>
      <c r="K83" s="91"/>
      <c r="L83" s="92"/>
    </row>
    <row r="84" spans="2:21" ht="28.5" customHeight="1" thickBot="1">
      <c r="B84" s="93" t="s">
        <v>18</v>
      </c>
      <c r="C84" s="94">
        <v>450</v>
      </c>
      <c r="D84" s="225" t="s">
        <v>17</v>
      </c>
      <c r="E84" s="226"/>
      <c r="F84" s="226"/>
      <c r="G84" s="226"/>
      <c r="H84" s="227"/>
      <c r="I84" s="96">
        <f>0-I92</f>
        <v>-226000</v>
      </c>
      <c r="J84" s="96">
        <f>J16-J42</f>
        <v>1209750.54</v>
      </c>
      <c r="K84" s="97" t="s">
        <v>17</v>
      </c>
    </row>
    <row r="85" spans="2:21">
      <c r="B85" s="90"/>
      <c r="C85" s="156"/>
      <c r="D85" s="27"/>
      <c r="E85" s="27"/>
      <c r="F85" s="27"/>
      <c r="G85" s="27"/>
      <c r="H85" s="27"/>
      <c r="I85" s="27"/>
      <c r="J85" s="27"/>
      <c r="K85" s="27"/>
    </row>
    <row r="86" spans="2:21" ht="15">
      <c r="B86" s="172" t="s">
        <v>32</v>
      </c>
      <c r="C86" s="172"/>
      <c r="D86" s="172"/>
      <c r="E86" s="172"/>
      <c r="F86" s="172"/>
      <c r="G86" s="172"/>
      <c r="H86" s="172"/>
      <c r="I86" s="172"/>
      <c r="J86" s="172"/>
      <c r="K86" s="172"/>
      <c r="L86" s="76"/>
    </row>
    <row r="87" spans="2:21">
      <c r="B87" s="35"/>
      <c r="C87" s="99"/>
      <c r="D87" s="36"/>
      <c r="E87" s="36"/>
      <c r="F87" s="36"/>
      <c r="G87" s="36"/>
      <c r="H87" s="36"/>
      <c r="I87" s="37"/>
      <c r="J87" s="37"/>
      <c r="K87" s="100" t="s">
        <v>27</v>
      </c>
      <c r="L87" s="101"/>
    </row>
    <row r="88" spans="2:21" ht="17.100000000000001" customHeight="1">
      <c r="B88" s="187" t="s">
        <v>39</v>
      </c>
      <c r="C88" s="174" t="s">
        <v>40</v>
      </c>
      <c r="D88" s="174" t="s">
        <v>45</v>
      </c>
      <c r="E88" s="174"/>
      <c r="F88" s="174"/>
      <c r="G88" s="174"/>
      <c r="H88" s="174"/>
      <c r="I88" s="174" t="s">
        <v>42</v>
      </c>
      <c r="J88" s="174" t="s">
        <v>23</v>
      </c>
      <c r="K88" s="173" t="s">
        <v>43</v>
      </c>
      <c r="L88" s="40"/>
    </row>
    <row r="89" spans="2:21" ht="17.100000000000001" customHeight="1">
      <c r="B89" s="187"/>
      <c r="C89" s="174"/>
      <c r="D89" s="174"/>
      <c r="E89" s="174"/>
      <c r="F89" s="174"/>
      <c r="G89" s="174"/>
      <c r="H89" s="174"/>
      <c r="I89" s="174"/>
      <c r="J89" s="174"/>
      <c r="K89" s="173"/>
      <c r="L89" s="40"/>
    </row>
    <row r="90" spans="2:21" ht="17.100000000000001" customHeight="1">
      <c r="B90" s="187"/>
      <c r="C90" s="174"/>
      <c r="D90" s="174"/>
      <c r="E90" s="174"/>
      <c r="F90" s="174"/>
      <c r="G90" s="174"/>
      <c r="H90" s="174"/>
      <c r="I90" s="174"/>
      <c r="J90" s="174"/>
      <c r="K90" s="173"/>
      <c r="L90" s="40"/>
    </row>
    <row r="91" spans="2:21" ht="13.5" thickBot="1">
      <c r="B91" s="41">
        <v>1</v>
      </c>
      <c r="C91" s="78">
        <v>2</v>
      </c>
      <c r="D91" s="228">
        <v>3</v>
      </c>
      <c r="E91" s="228"/>
      <c r="F91" s="228"/>
      <c r="G91" s="228"/>
      <c r="H91" s="228"/>
      <c r="I91" s="79" t="s">
        <v>2</v>
      </c>
      <c r="J91" s="79" t="s">
        <v>25</v>
      </c>
      <c r="K91" s="80" t="s">
        <v>26</v>
      </c>
      <c r="L91" s="46"/>
    </row>
    <row r="92" spans="2:21" ht="12.75" customHeight="1">
      <c r="B92" s="102" t="s">
        <v>33</v>
      </c>
      <c r="C92" s="48" t="s">
        <v>8</v>
      </c>
      <c r="D92" s="203" t="s">
        <v>17</v>
      </c>
      <c r="E92" s="204"/>
      <c r="F92" s="204"/>
      <c r="G92" s="204"/>
      <c r="H92" s="205"/>
      <c r="I92" s="103">
        <f>I94+I98+I102</f>
        <v>226000</v>
      </c>
      <c r="J92" s="103">
        <f>J94+J98+J102</f>
        <v>-1209750.54</v>
      </c>
      <c r="K92" s="104">
        <f>K94+K98+K102</f>
        <v>1435750.54</v>
      </c>
    </row>
    <row r="93" spans="2:21" ht="12.75" customHeight="1">
      <c r="B93" s="105" t="s">
        <v>11</v>
      </c>
      <c r="C93" s="106"/>
      <c r="D93" s="213"/>
      <c r="E93" s="214"/>
      <c r="F93" s="214"/>
      <c r="G93" s="214"/>
      <c r="H93" s="215"/>
      <c r="I93" s="108"/>
      <c r="J93" s="109"/>
      <c r="K93" s="110"/>
    </row>
    <row r="94" spans="2:21" ht="12.75" customHeight="1">
      <c r="B94" s="105" t="s">
        <v>34</v>
      </c>
      <c r="C94" s="111" t="s">
        <v>12</v>
      </c>
      <c r="D94" s="216" t="s">
        <v>17</v>
      </c>
      <c r="E94" s="217"/>
      <c r="F94" s="217"/>
      <c r="G94" s="217"/>
      <c r="H94" s="218"/>
      <c r="I94" s="50">
        <v>0</v>
      </c>
      <c r="J94" s="50">
        <v>0</v>
      </c>
      <c r="K94" s="113">
        <v>0</v>
      </c>
    </row>
    <row r="95" spans="2:21" ht="12.75" customHeight="1">
      <c r="B95" s="105" t="s">
        <v>10</v>
      </c>
      <c r="C95" s="53"/>
      <c r="D95" s="219"/>
      <c r="E95" s="220"/>
      <c r="F95" s="220"/>
      <c r="G95" s="220"/>
      <c r="H95" s="221"/>
      <c r="I95" s="115"/>
      <c r="J95" s="116"/>
      <c r="K95" s="117"/>
    </row>
    <row r="96" spans="2:21" s="63" customFormat="1">
      <c r="B96" s="146"/>
      <c r="C96" s="147" t="s">
        <v>12</v>
      </c>
      <c r="D96" s="148"/>
      <c r="E96" s="189"/>
      <c r="F96" s="189"/>
      <c r="G96" s="189"/>
      <c r="H96" s="190"/>
      <c r="I96" s="150"/>
      <c r="J96" s="151"/>
      <c r="K96" s="152">
        <f>IF(IF(I96="",0,I96)=0,0,(IF(I96&gt;0,IF(J96&gt;I96,0,I96-J96),IF(J96&gt;I96,I96-J96,0))))</f>
        <v>0</v>
      </c>
      <c r="L96" s="153"/>
      <c r="M96" s="154" t="str">
        <f>IF(D96="","000",D96)&amp;IF(E96="","00000000000000000",E96)</f>
        <v>00000000000000000000</v>
      </c>
      <c r="N96" s="155"/>
      <c r="O96" s="155"/>
      <c r="P96" s="155"/>
      <c r="Q96" s="155"/>
      <c r="R96" s="155"/>
      <c r="S96" s="155"/>
      <c r="T96" s="155"/>
      <c r="U96" s="155"/>
    </row>
    <row r="97" spans="2:21" ht="6" hidden="1" customHeight="1">
      <c r="B97" s="118"/>
      <c r="C97" s="119"/>
      <c r="D97" s="120"/>
      <c r="E97" s="210"/>
      <c r="F97" s="211"/>
      <c r="G97" s="211"/>
      <c r="H97" s="212"/>
      <c r="I97" s="121"/>
      <c r="J97" s="122"/>
      <c r="K97" s="123"/>
      <c r="L97" s="124"/>
    </row>
    <row r="98" spans="2:21" ht="12.75" customHeight="1">
      <c r="B98" s="105" t="s">
        <v>35</v>
      </c>
      <c r="C98" s="53" t="s">
        <v>13</v>
      </c>
      <c r="D98" s="219" t="s">
        <v>17</v>
      </c>
      <c r="E98" s="220"/>
      <c r="F98" s="220"/>
      <c r="G98" s="220"/>
      <c r="H98" s="221"/>
      <c r="I98" s="50">
        <v>0</v>
      </c>
      <c r="J98" s="50">
        <v>0</v>
      </c>
      <c r="K98" s="12">
        <v>0</v>
      </c>
    </row>
    <row r="99" spans="2:21" ht="12.75" customHeight="1">
      <c r="B99" s="105" t="s">
        <v>10</v>
      </c>
      <c r="C99" s="53"/>
      <c r="D99" s="219"/>
      <c r="E99" s="220"/>
      <c r="F99" s="220"/>
      <c r="G99" s="220"/>
      <c r="H99" s="221"/>
      <c r="I99" s="115"/>
      <c r="J99" s="116"/>
      <c r="K99" s="117"/>
    </row>
    <row r="100" spans="2:21" s="63" customFormat="1">
      <c r="B100" s="146"/>
      <c r="C100" s="147" t="s">
        <v>13</v>
      </c>
      <c r="D100" s="148"/>
      <c r="E100" s="189"/>
      <c r="F100" s="189"/>
      <c r="G100" s="189"/>
      <c r="H100" s="190"/>
      <c r="I100" s="150"/>
      <c r="J100" s="151"/>
      <c r="K100" s="152">
        <f>IF(IF(I100="",0,I100)=0,0,(IF(I100&gt;0,IF(J100&gt;I100,0,I100-J100),IF(J100&gt;I100,I100-J100,0))))</f>
        <v>0</v>
      </c>
      <c r="L100" s="153"/>
      <c r="M100" s="154" t="str">
        <f>IF(D100="","000",D100)&amp;IF(E100="","00000000000000000",E100)</f>
        <v>00000000000000000000</v>
      </c>
      <c r="N100" s="155"/>
      <c r="O100" s="155"/>
      <c r="P100" s="155"/>
      <c r="Q100" s="155"/>
      <c r="R100" s="155"/>
      <c r="S100" s="155"/>
      <c r="T100" s="155"/>
      <c r="U100" s="155"/>
    </row>
    <row r="101" spans="2:21" ht="6" hidden="1" customHeight="1">
      <c r="B101" s="118"/>
      <c r="C101" s="58"/>
      <c r="D101" s="120"/>
      <c r="E101" s="210"/>
      <c r="F101" s="211"/>
      <c r="G101" s="211"/>
      <c r="H101" s="212"/>
      <c r="I101" s="121"/>
      <c r="J101" s="122"/>
      <c r="K101" s="123"/>
      <c r="L101" s="124"/>
    </row>
    <row r="102" spans="2:21" ht="12.75" customHeight="1">
      <c r="B102" s="105" t="s">
        <v>16</v>
      </c>
      <c r="C102" s="53" t="s">
        <v>9</v>
      </c>
      <c r="D102" s="164" t="s">
        <v>53</v>
      </c>
      <c r="E102" s="165"/>
      <c r="F102" s="165"/>
      <c r="G102" s="165"/>
      <c r="H102" s="166"/>
      <c r="I102" s="50">
        <v>226000</v>
      </c>
      <c r="J102" s="50">
        <v>-1209750.54</v>
      </c>
      <c r="K102" s="12">
        <f>IF(IF(I102="",0,I102)=0,0,(IF(I102&gt;0,IF(J102&gt;I102,0,I102-J102),IF(J102&gt;I102,I102-J102,0))))</f>
        <v>1435750.54</v>
      </c>
    </row>
    <row r="103" spans="2:21" ht="22.5">
      <c r="B103" s="105" t="s">
        <v>54</v>
      </c>
      <c r="C103" s="53" t="s">
        <v>9</v>
      </c>
      <c r="D103" s="164" t="s">
        <v>55</v>
      </c>
      <c r="E103" s="165"/>
      <c r="F103" s="165"/>
      <c r="G103" s="165"/>
      <c r="H103" s="166"/>
      <c r="I103" s="50">
        <v>226000</v>
      </c>
      <c r="J103" s="50">
        <v>-1209750.54</v>
      </c>
      <c r="K103" s="12">
        <f>IF(IF(I103="",0,I103)=0,0,(IF(I103&gt;0,IF(J103&gt;I103,0,I103-J103),IF(J103&gt;I103,I103-J103,0))))</f>
        <v>1435750.54</v>
      </c>
    </row>
    <row r="104" spans="2:21" ht="35.25" customHeight="1">
      <c r="B104" s="105" t="s">
        <v>57</v>
      </c>
      <c r="C104" s="53" t="s">
        <v>9</v>
      </c>
      <c r="D104" s="164" t="s">
        <v>56</v>
      </c>
      <c r="E104" s="165"/>
      <c r="F104" s="165"/>
      <c r="G104" s="165"/>
      <c r="H104" s="166"/>
      <c r="I104" s="50">
        <v>0</v>
      </c>
      <c r="J104" s="50">
        <v>0</v>
      </c>
      <c r="K104" s="12">
        <f>IF(IF(I104="",0,I104)=0,0,(IF(I104&gt;0,IF(J104&gt;I104,0,I104-J104),IF(J104&gt;I104,I104-J104,0))))</f>
        <v>0</v>
      </c>
    </row>
    <row r="105" spans="2:21" ht="22.5">
      <c r="B105" s="144" t="s">
        <v>71</v>
      </c>
      <c r="C105" s="126" t="s">
        <v>14</v>
      </c>
      <c r="D105" s="5" t="s">
        <v>69</v>
      </c>
      <c r="E105" s="168" t="s">
        <v>70</v>
      </c>
      <c r="F105" s="168"/>
      <c r="G105" s="168"/>
      <c r="H105" s="169"/>
      <c r="I105" s="1">
        <v>-9422700</v>
      </c>
      <c r="J105" s="1">
        <v>-3521154.74</v>
      </c>
      <c r="K105" s="127" t="s">
        <v>17</v>
      </c>
      <c r="L105" s="128"/>
      <c r="M105" s="129" t="str">
        <f>IF(D105="","000",D105)&amp;IF(E105="","00000000000000000",E105)</f>
        <v>00001050201100000510</v>
      </c>
    </row>
    <row r="106" spans="2:21" ht="22.5">
      <c r="B106" s="144" t="s">
        <v>67</v>
      </c>
      <c r="C106" s="126" t="s">
        <v>15</v>
      </c>
      <c r="D106" s="5" t="s">
        <v>69</v>
      </c>
      <c r="E106" s="168" t="s">
        <v>68</v>
      </c>
      <c r="F106" s="168"/>
      <c r="G106" s="168"/>
      <c r="H106" s="169"/>
      <c r="I106" s="4">
        <v>9648700</v>
      </c>
      <c r="J106" s="4">
        <v>2311404.2000000002</v>
      </c>
      <c r="K106" s="130" t="s">
        <v>17</v>
      </c>
      <c r="L106" s="131"/>
      <c r="M106" s="129" t="str">
        <f>IF(D106="","000",D106)&amp;IF(E106="","00000000000000000",E106)</f>
        <v>00001050201100000610</v>
      </c>
    </row>
    <row r="107" spans="2:21" ht="0.75" customHeight="1" thickBot="1">
      <c r="B107" s="90"/>
      <c r="C107" s="65"/>
      <c r="D107" s="132"/>
      <c r="E107" s="170"/>
      <c r="F107" s="170"/>
      <c r="G107" s="170"/>
      <c r="H107" s="171"/>
      <c r="I107" s="133"/>
      <c r="J107" s="133"/>
      <c r="K107" s="134"/>
      <c r="L107" s="19"/>
    </row>
    <row r="108" spans="2:21">
      <c r="B108" s="90"/>
      <c r="C108" s="156"/>
      <c r="D108" s="27"/>
      <c r="E108" s="27"/>
      <c r="F108" s="27"/>
      <c r="G108" s="27"/>
      <c r="H108" s="27"/>
      <c r="I108" s="27"/>
      <c r="J108" s="27"/>
      <c r="K108" s="27"/>
      <c r="L108" s="135"/>
      <c r="M108" s="135"/>
    </row>
    <row r="109" spans="2:21" ht="21.75" customHeight="1">
      <c r="B109" s="136" t="s">
        <v>48</v>
      </c>
      <c r="C109" s="162"/>
      <c r="D109" s="162"/>
      <c r="E109" s="162"/>
      <c r="F109" s="156"/>
      <c r="G109" s="156"/>
      <c r="H109" s="27"/>
      <c r="I109" s="137" t="s">
        <v>50</v>
      </c>
      <c r="J109" s="138"/>
      <c r="K109" s="157"/>
      <c r="L109" s="135"/>
      <c r="M109" s="135"/>
    </row>
    <row r="110" spans="2:21">
      <c r="B110" s="158" t="s">
        <v>46</v>
      </c>
      <c r="C110" s="161" t="s">
        <v>47</v>
      </c>
      <c r="D110" s="161"/>
      <c r="E110" s="161"/>
      <c r="F110" s="156"/>
      <c r="G110" s="156"/>
      <c r="H110" s="27"/>
      <c r="I110" s="27"/>
      <c r="J110" s="139" t="s">
        <v>51</v>
      </c>
      <c r="K110" s="156" t="s">
        <v>47</v>
      </c>
      <c r="L110" s="135"/>
      <c r="M110" s="135"/>
    </row>
    <row r="111" spans="2:21">
      <c r="B111" s="158"/>
      <c r="C111" s="156"/>
      <c r="D111" s="27"/>
      <c r="E111" s="27"/>
      <c r="F111" s="27"/>
      <c r="G111" s="27"/>
      <c r="H111" s="27"/>
      <c r="I111" s="27"/>
      <c r="J111" s="27"/>
      <c r="K111" s="27"/>
      <c r="L111" s="135"/>
      <c r="M111" s="135"/>
    </row>
    <row r="112" spans="2:21" ht="21.75" customHeight="1">
      <c r="B112" s="158" t="s">
        <v>49</v>
      </c>
      <c r="C112" s="163"/>
      <c r="D112" s="163"/>
      <c r="E112" s="163"/>
      <c r="F112" s="140"/>
      <c r="G112" s="140"/>
      <c r="H112" s="27"/>
      <c r="I112" s="27"/>
      <c r="J112" s="27"/>
      <c r="K112" s="27"/>
      <c r="L112" s="135"/>
      <c r="M112" s="135"/>
    </row>
    <row r="113" spans="2:13">
      <c r="B113" s="158" t="s">
        <v>46</v>
      </c>
      <c r="C113" s="161" t="s">
        <v>47</v>
      </c>
      <c r="D113" s="161"/>
      <c r="E113" s="161"/>
      <c r="F113" s="156"/>
      <c r="G113" s="156"/>
      <c r="H113" s="27"/>
      <c r="I113" s="27"/>
      <c r="J113" s="27"/>
      <c r="K113" s="27"/>
      <c r="L113" s="135"/>
      <c r="M113" s="135"/>
    </row>
    <row r="114" spans="2:13">
      <c r="B114" s="158"/>
      <c r="C114" s="156"/>
      <c r="D114" s="27"/>
      <c r="E114" s="27"/>
      <c r="F114" s="27"/>
      <c r="G114" s="27"/>
      <c r="H114" s="27"/>
      <c r="I114" s="27"/>
      <c r="J114" s="27"/>
      <c r="K114" s="27"/>
      <c r="L114" s="135"/>
      <c r="M114" s="135"/>
    </row>
    <row r="115" spans="2:13">
      <c r="B115" s="158" t="s">
        <v>31</v>
      </c>
      <c r="C115" s="156"/>
      <c r="D115" s="27"/>
      <c r="E115" s="27"/>
      <c r="F115" s="27"/>
      <c r="G115" s="27"/>
      <c r="H115" s="27"/>
      <c r="I115" s="27"/>
      <c r="J115" s="27"/>
      <c r="K115" s="27"/>
      <c r="L115" s="135"/>
      <c r="M115" s="135"/>
    </row>
    <row r="116" spans="2:13">
      <c r="B116" s="90"/>
      <c r="C116" s="156"/>
      <c r="D116" s="27"/>
      <c r="E116" s="27"/>
      <c r="F116" s="27"/>
      <c r="G116" s="27"/>
      <c r="H116" s="27"/>
      <c r="I116" s="27"/>
      <c r="J116" s="27"/>
      <c r="K116" s="27"/>
      <c r="L116" s="135"/>
      <c r="M116" s="135"/>
    </row>
    <row r="117" spans="2:13">
      <c r="L117" s="135"/>
      <c r="M117" s="135"/>
    </row>
    <row r="118" spans="2:13">
      <c r="L118" s="135"/>
      <c r="M118" s="135"/>
    </row>
    <row r="119" spans="2:13">
      <c r="L119" s="135"/>
      <c r="M119" s="135"/>
    </row>
    <row r="120" spans="2:13">
      <c r="L120" s="135"/>
      <c r="M120" s="135"/>
    </row>
    <row r="121" spans="2:13">
      <c r="L121" s="135"/>
      <c r="M121" s="135"/>
    </row>
    <row r="122" spans="2:13">
      <c r="L122" s="135"/>
      <c r="M122" s="135"/>
    </row>
  </sheetData>
  <mergeCells count="71">
    <mergeCell ref="C113:E113"/>
    <mergeCell ref="D95:H95"/>
    <mergeCell ref="D98:H98"/>
    <mergeCell ref="D99:H99"/>
    <mergeCell ref="C109:E109"/>
    <mergeCell ref="C112:E112"/>
    <mergeCell ref="D102:H102"/>
    <mergeCell ref="D104:H104"/>
    <mergeCell ref="C110:E110"/>
    <mergeCell ref="D103:H103"/>
    <mergeCell ref="E100:H100"/>
    <mergeCell ref="E96:H96"/>
    <mergeCell ref="E97:H97"/>
    <mergeCell ref="E101:H101"/>
    <mergeCell ref="J12:J14"/>
    <mergeCell ref="B12:B14"/>
    <mergeCell ref="D12:H14"/>
    <mergeCell ref="E105:H105"/>
    <mergeCell ref="B10:K10"/>
    <mergeCell ref="K12:K14"/>
    <mergeCell ref="I12:I14"/>
    <mergeCell ref="C12:C14"/>
    <mergeCell ref="D16:H16"/>
    <mergeCell ref="I38:I40"/>
    <mergeCell ref="C38:C40"/>
    <mergeCell ref="B36:K36"/>
    <mergeCell ref="C88:C90"/>
    <mergeCell ref="K88:K90"/>
    <mergeCell ref="J88:J90"/>
    <mergeCell ref="D84:H84"/>
    <mergeCell ref="B2:J2"/>
    <mergeCell ref="C6:I6"/>
    <mergeCell ref="C7:I7"/>
    <mergeCell ref="C4:E4"/>
    <mergeCell ref="H4:I4"/>
    <mergeCell ref="D15:H15"/>
    <mergeCell ref="D17:H17"/>
    <mergeCell ref="E34:H34"/>
    <mergeCell ref="E25:H25"/>
    <mergeCell ref="E26:H26"/>
    <mergeCell ref="E27:H27"/>
    <mergeCell ref="E28:H28"/>
    <mergeCell ref="E107:H107"/>
    <mergeCell ref="D42:H42"/>
    <mergeCell ref="D38:H40"/>
    <mergeCell ref="D91:H91"/>
    <mergeCell ref="D92:H92"/>
    <mergeCell ref="D93:H93"/>
    <mergeCell ref="D94:H94"/>
    <mergeCell ref="D41:H41"/>
    <mergeCell ref="B86:K86"/>
    <mergeCell ref="D43:H43"/>
    <mergeCell ref="K38:K40"/>
    <mergeCell ref="J38:J40"/>
    <mergeCell ref="B38:B40"/>
    <mergeCell ref="I88:I90"/>
    <mergeCell ref="D88:H90"/>
    <mergeCell ref="B88:B90"/>
    <mergeCell ref="E106:H106"/>
    <mergeCell ref="E18:H18"/>
    <mergeCell ref="E19:H19"/>
    <mergeCell ref="E20:H20"/>
    <mergeCell ref="E21:H21"/>
    <mergeCell ref="E22:H22"/>
    <mergeCell ref="E23:H23"/>
    <mergeCell ref="E24:H24"/>
    <mergeCell ref="E29:H29"/>
    <mergeCell ref="E30:H30"/>
    <mergeCell ref="E31:H31"/>
    <mergeCell ref="E32:H32"/>
    <mergeCell ref="E33:H33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4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2023-07-24T05:26:13Z</dcterms:modified>
</cp:coreProperties>
</file>